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Deprez Marc\Dropbox\EDM juin 2016\"/>
    </mc:Choice>
  </mc:AlternateContent>
  <bookViews>
    <workbookView xWindow="0" yWindow="0" windowWidth="19320" windowHeight="11760" tabRatio="576"/>
  </bookViews>
  <sheets>
    <sheet name="Encodage réponses Es" sheetId="4" r:id="rId1"/>
    <sheet name="Résultats" sheetId="26" r:id="rId2"/>
    <sheet name="Bilan" sheetId="31" r:id="rId3"/>
    <sheet name="Résultats classe" sheetId="34" r:id="rId4"/>
    <sheet name="Info" sheetId="28" r:id="rId5"/>
    <sheet name="indicateurs réussite" sheetId="35" r:id="rId6"/>
    <sheet name="Tableaux apprentissages" sheetId="36" r:id="rId7"/>
  </sheets>
  <definedNames>
    <definedName name="_xlnm.Print_Titles" localSheetId="0">'Encodage réponses Es'!$A:$H</definedName>
    <definedName name="_xlnm.Print_Titles" localSheetId="1">Résultats!$A:$H</definedName>
    <definedName name="_xlnm.Print_Area" localSheetId="2">Bilan!$A$1:$P$1166</definedName>
    <definedName name="_xlnm.Print_Area" localSheetId="0">'Encodage réponses Es'!$A$1:$AW$48</definedName>
    <definedName name="_xlnm.Print_Area" localSheetId="5">'indicateurs réussite'!$A$1:$F$54</definedName>
    <definedName name="_xlnm.Print_Area" localSheetId="1">Résultats!$A$1:$BK$52</definedName>
    <definedName name="_xlnm.Print_Area" localSheetId="3">'Résultats classe'!$A$1:$Q$50</definedName>
    <definedName name="_xlnm.Print_Area" localSheetId="6">'Tableaux apprentissages'!$A$1:$D$63</definedName>
  </definedNames>
  <calcPr calcId="152511"/>
</workbook>
</file>

<file path=xl/calcChain.xml><?xml version="1.0" encoding="utf-8"?>
<calcChain xmlns="http://schemas.openxmlformats.org/spreadsheetml/2006/main">
  <c r="L49" i="34" l="1"/>
  <c r="L47" i="34"/>
  <c r="L46" i="34"/>
  <c r="L45" i="34"/>
  <c r="L44" i="34"/>
  <c r="L43" i="34"/>
  <c r="L42" i="34"/>
  <c r="L41" i="34"/>
  <c r="L37" i="34"/>
  <c r="L36" i="34"/>
  <c r="C49" i="34"/>
  <c r="C50" i="34"/>
  <c r="C45" i="34"/>
  <c r="C44" i="34"/>
  <c r="C43" i="34"/>
  <c r="C42" i="34"/>
  <c r="C41" i="34"/>
  <c r="C39" i="34"/>
  <c r="C38" i="34"/>
  <c r="C37" i="34"/>
  <c r="C36" i="34"/>
  <c r="C32" i="34"/>
  <c r="L33" i="34"/>
  <c r="L32" i="34"/>
  <c r="L30" i="34"/>
  <c r="L28" i="34"/>
  <c r="L27" i="34"/>
  <c r="L26" i="34"/>
  <c r="L23" i="34"/>
  <c r="L22" i="34"/>
  <c r="L21" i="34"/>
  <c r="L20" i="34"/>
  <c r="C30" i="34" l="1"/>
  <c r="C26" i="34"/>
  <c r="C24" i="34"/>
  <c r="C23" i="34"/>
  <c r="C22" i="34"/>
  <c r="C21" i="34"/>
  <c r="AW4" i="4" l="1"/>
  <c r="J5" i="26" s="1"/>
  <c r="BI34" i="26"/>
  <c r="BH34" i="26"/>
  <c r="BG34" i="26"/>
  <c r="BF34" i="26"/>
  <c r="BE34" i="26"/>
  <c r="BD34" i="26"/>
  <c r="BC34" i="26"/>
  <c r="BB34" i="26"/>
  <c r="BA34" i="26"/>
  <c r="AZ34" i="26"/>
  <c r="BI33" i="26"/>
  <c r="BH33" i="26"/>
  <c r="BG33" i="26"/>
  <c r="BF33" i="26"/>
  <c r="BE33" i="26"/>
  <c r="BD33" i="26"/>
  <c r="BC33" i="26"/>
  <c r="BB33" i="26"/>
  <c r="BA33" i="26"/>
  <c r="AZ33" i="26"/>
  <c r="BI32" i="26"/>
  <c r="BH32" i="26"/>
  <c r="BG32" i="26"/>
  <c r="BF32" i="26"/>
  <c r="BE32" i="26"/>
  <c r="BD32" i="26"/>
  <c r="BC32" i="26"/>
  <c r="BB32" i="26"/>
  <c r="BA32" i="26"/>
  <c r="AZ32" i="26"/>
  <c r="BI31" i="26"/>
  <c r="BH31" i="26"/>
  <c r="BG31" i="26"/>
  <c r="BF31" i="26"/>
  <c r="BE31" i="26"/>
  <c r="BD31" i="26"/>
  <c r="BC31" i="26"/>
  <c r="BB31" i="26"/>
  <c r="BA31" i="26"/>
  <c r="AZ31" i="26"/>
  <c r="BI30" i="26"/>
  <c r="BH30" i="26"/>
  <c r="BG30" i="26"/>
  <c r="BF30" i="26"/>
  <c r="BE30" i="26"/>
  <c r="BD30" i="26"/>
  <c r="BC30" i="26"/>
  <c r="BB30" i="26"/>
  <c r="BA30" i="26"/>
  <c r="AZ30" i="26"/>
  <c r="BI29" i="26"/>
  <c r="BH29" i="26"/>
  <c r="BG29" i="26"/>
  <c r="BF29" i="26"/>
  <c r="BE29" i="26"/>
  <c r="BD29" i="26"/>
  <c r="BC29" i="26"/>
  <c r="BB29" i="26"/>
  <c r="BA29" i="26"/>
  <c r="AZ29" i="26"/>
  <c r="BI28" i="26"/>
  <c r="BH28" i="26"/>
  <c r="BG28" i="26"/>
  <c r="BF28" i="26"/>
  <c r="BE28" i="26"/>
  <c r="BD28" i="26"/>
  <c r="BC28" i="26"/>
  <c r="BB28" i="26"/>
  <c r="BA28" i="26"/>
  <c r="AZ28" i="26"/>
  <c r="BI27" i="26"/>
  <c r="BH27" i="26"/>
  <c r="BG27" i="26"/>
  <c r="BF27" i="26"/>
  <c r="BE27" i="26"/>
  <c r="BD27" i="26"/>
  <c r="BC27" i="26"/>
  <c r="BB27" i="26"/>
  <c r="BA27" i="26"/>
  <c r="AZ27" i="26"/>
  <c r="BI26" i="26"/>
  <c r="BH26" i="26"/>
  <c r="BG26" i="26"/>
  <c r="BF26" i="26"/>
  <c r="BE26" i="26"/>
  <c r="BD26" i="26"/>
  <c r="BC26" i="26"/>
  <c r="BB26" i="26"/>
  <c r="BA26" i="26"/>
  <c r="AZ26" i="26"/>
  <c r="BI25" i="26"/>
  <c r="BH25" i="26"/>
  <c r="BG25" i="26"/>
  <c r="BF25" i="26"/>
  <c r="BE25" i="26"/>
  <c r="BD25" i="26"/>
  <c r="BC25" i="26"/>
  <c r="BB25" i="26"/>
  <c r="BA25" i="26"/>
  <c r="AZ25" i="26"/>
  <c r="BI24" i="26"/>
  <c r="BH24" i="26"/>
  <c r="BG24" i="26"/>
  <c r="BF24" i="26"/>
  <c r="BE24" i="26"/>
  <c r="BD24" i="26"/>
  <c r="BC24" i="26"/>
  <c r="BB24" i="26"/>
  <c r="BA24" i="26"/>
  <c r="AZ24" i="26"/>
  <c r="BI23" i="26"/>
  <c r="BH23" i="26"/>
  <c r="BG23" i="26"/>
  <c r="BF23" i="26"/>
  <c r="BE23" i="26"/>
  <c r="BD23" i="26"/>
  <c r="BC23" i="26"/>
  <c r="BB23" i="26"/>
  <c r="BA23" i="26"/>
  <c r="AZ23" i="26"/>
  <c r="BI22" i="26"/>
  <c r="BH22" i="26"/>
  <c r="BG22" i="26"/>
  <c r="BF22" i="26"/>
  <c r="BE22" i="26"/>
  <c r="BD22" i="26"/>
  <c r="BC22" i="26"/>
  <c r="BB22" i="26"/>
  <c r="BA22" i="26"/>
  <c r="AZ22" i="26"/>
  <c r="BI21" i="26"/>
  <c r="BH21" i="26"/>
  <c r="BG21" i="26"/>
  <c r="BF21" i="26"/>
  <c r="BE21" i="26"/>
  <c r="BD21" i="26"/>
  <c r="BC21" i="26"/>
  <c r="BB21" i="26"/>
  <c r="BA21" i="26"/>
  <c r="AZ21" i="26"/>
  <c r="BI20" i="26"/>
  <c r="BH20" i="26"/>
  <c r="BG20" i="26"/>
  <c r="BF20" i="26"/>
  <c r="BE20" i="26"/>
  <c r="BD20" i="26"/>
  <c r="BC20" i="26"/>
  <c r="BB20" i="26"/>
  <c r="BA20" i="26"/>
  <c r="AZ20" i="26"/>
  <c r="BI19" i="26"/>
  <c r="BH19" i="26"/>
  <c r="BG19" i="26"/>
  <c r="BF19" i="26"/>
  <c r="BE19" i="26"/>
  <c r="BD19" i="26"/>
  <c r="BC19" i="26"/>
  <c r="BB19" i="26"/>
  <c r="BA19" i="26"/>
  <c r="AZ19" i="26"/>
  <c r="BI18" i="26"/>
  <c r="BH18" i="26"/>
  <c r="BG18" i="26"/>
  <c r="BF18" i="26"/>
  <c r="BE18" i="26"/>
  <c r="BD18" i="26"/>
  <c r="BC18" i="26"/>
  <c r="BB18" i="26"/>
  <c r="BA18" i="26"/>
  <c r="AZ18" i="26"/>
  <c r="BI17" i="26"/>
  <c r="BH17" i="26"/>
  <c r="BG17" i="26"/>
  <c r="BF17" i="26"/>
  <c r="BE17" i="26"/>
  <c r="BD17" i="26"/>
  <c r="BC17" i="26"/>
  <c r="BB17" i="26"/>
  <c r="BA17" i="26"/>
  <c r="AZ17" i="26"/>
  <c r="BI16" i="26"/>
  <c r="BH16" i="26"/>
  <c r="BG16" i="26"/>
  <c r="BF16" i="26"/>
  <c r="BE16" i="26"/>
  <c r="BD16" i="26"/>
  <c r="BC16" i="26"/>
  <c r="BB16" i="26"/>
  <c r="BA16" i="26"/>
  <c r="AZ16" i="26"/>
  <c r="BI15" i="26"/>
  <c r="BH15" i="26"/>
  <c r="BG15" i="26"/>
  <c r="BF15" i="26"/>
  <c r="BE15" i="26"/>
  <c r="BD15" i="26"/>
  <c r="BC15" i="26"/>
  <c r="BB15" i="26"/>
  <c r="BA15" i="26"/>
  <c r="AZ15" i="26"/>
  <c r="BI14" i="26"/>
  <c r="BH14" i="26"/>
  <c r="BG14" i="26"/>
  <c r="BF14" i="26"/>
  <c r="BE14" i="26"/>
  <c r="BD14" i="26"/>
  <c r="BC14" i="26"/>
  <c r="BB14" i="26"/>
  <c r="BA14" i="26"/>
  <c r="AZ14" i="26"/>
  <c r="BI13" i="26"/>
  <c r="BH13" i="26"/>
  <c r="BG13" i="26"/>
  <c r="BF13" i="26"/>
  <c r="BE13" i="26"/>
  <c r="BD13" i="26"/>
  <c r="BC13" i="26"/>
  <c r="BB13" i="26"/>
  <c r="BA13" i="26"/>
  <c r="AZ13" i="26"/>
  <c r="BI12" i="26"/>
  <c r="BH12" i="26"/>
  <c r="BG12" i="26"/>
  <c r="BF12" i="26"/>
  <c r="BE12" i="26"/>
  <c r="BD12" i="26"/>
  <c r="BC12" i="26"/>
  <c r="BB12" i="26"/>
  <c r="BA12" i="26"/>
  <c r="AZ12" i="26"/>
  <c r="BI11" i="26"/>
  <c r="BH11" i="26"/>
  <c r="BG11" i="26"/>
  <c r="BF11" i="26"/>
  <c r="BE11" i="26"/>
  <c r="BD11" i="26"/>
  <c r="BC11" i="26"/>
  <c r="BB11" i="26"/>
  <c r="BA11" i="26"/>
  <c r="AZ11" i="26"/>
  <c r="BI10" i="26"/>
  <c r="BH10" i="26"/>
  <c r="BG10" i="26"/>
  <c r="BF10" i="26"/>
  <c r="BE10" i="26"/>
  <c r="BD10" i="26"/>
  <c r="BC10" i="26"/>
  <c r="BB10" i="26"/>
  <c r="BA10" i="26"/>
  <c r="AZ10" i="26"/>
  <c r="BI9" i="26"/>
  <c r="BH9" i="26"/>
  <c r="BG9" i="26"/>
  <c r="BF9" i="26"/>
  <c r="BE9" i="26"/>
  <c r="BD9" i="26"/>
  <c r="BC9" i="26"/>
  <c r="BB9" i="26"/>
  <c r="BA9" i="26"/>
  <c r="AZ9" i="26"/>
  <c r="BI8" i="26"/>
  <c r="BH8" i="26"/>
  <c r="BG8" i="26"/>
  <c r="BF8" i="26"/>
  <c r="BE8" i="26"/>
  <c r="BD8" i="26"/>
  <c r="BC8" i="26"/>
  <c r="BB8" i="26"/>
  <c r="BA8" i="26"/>
  <c r="AZ8" i="26"/>
  <c r="BI7" i="26"/>
  <c r="BH7" i="26"/>
  <c r="BG7" i="26"/>
  <c r="BF7" i="26"/>
  <c r="BE7" i="26"/>
  <c r="BD7" i="26"/>
  <c r="BC7" i="26"/>
  <c r="BB7" i="26"/>
  <c r="BA7" i="26"/>
  <c r="AZ7" i="26"/>
  <c r="BI6" i="26"/>
  <c r="BH6" i="26"/>
  <c r="BH37" i="26" s="1"/>
  <c r="BG6" i="26"/>
  <c r="BF6" i="26"/>
  <c r="BE6" i="26"/>
  <c r="BD6" i="26"/>
  <c r="BC6" i="26"/>
  <c r="BB6" i="26"/>
  <c r="BA6" i="26"/>
  <c r="AZ6" i="26"/>
  <c r="BI5" i="26"/>
  <c r="BH5" i="26"/>
  <c r="BG5" i="26"/>
  <c r="BF5" i="26"/>
  <c r="BE5" i="26"/>
  <c r="BD5" i="26"/>
  <c r="BC5" i="26"/>
  <c r="BB5" i="26"/>
  <c r="AZ5" i="26"/>
  <c r="AX34" i="26"/>
  <c r="AW34" i="26"/>
  <c r="AV34" i="26"/>
  <c r="AU34" i="26"/>
  <c r="AT34" i="26"/>
  <c r="AS34" i="26"/>
  <c r="AR34" i="26"/>
  <c r="AQ34" i="26"/>
  <c r="AP34" i="26"/>
  <c r="AO34" i="26"/>
  <c r="AX33" i="26"/>
  <c r="AW33" i="26"/>
  <c r="AV33" i="26"/>
  <c r="AU33" i="26"/>
  <c r="AT33" i="26"/>
  <c r="AS33" i="26"/>
  <c r="AR33" i="26"/>
  <c r="AQ33" i="26"/>
  <c r="AP33" i="26"/>
  <c r="AO33" i="26"/>
  <c r="AX32" i="26"/>
  <c r="AW32" i="26"/>
  <c r="AV32" i="26"/>
  <c r="AU32" i="26"/>
  <c r="AT32" i="26"/>
  <c r="AS32" i="26"/>
  <c r="AR32" i="26"/>
  <c r="AQ32" i="26"/>
  <c r="AP32" i="26"/>
  <c r="AO32" i="26"/>
  <c r="AX31" i="26"/>
  <c r="AW31" i="26"/>
  <c r="AV31" i="26"/>
  <c r="AU31" i="26"/>
  <c r="AT31" i="26"/>
  <c r="AS31" i="26"/>
  <c r="AR31" i="26"/>
  <c r="AQ31" i="26"/>
  <c r="AP31" i="26"/>
  <c r="AO31" i="26"/>
  <c r="AX30" i="26"/>
  <c r="AW30" i="26"/>
  <c r="AV30" i="26"/>
  <c r="AU30" i="26"/>
  <c r="AT30" i="26"/>
  <c r="AS30" i="26"/>
  <c r="AR30" i="26"/>
  <c r="AQ30" i="26"/>
  <c r="AP30" i="26"/>
  <c r="AO30" i="26"/>
  <c r="AX29" i="26"/>
  <c r="AW29" i="26"/>
  <c r="AV29" i="26"/>
  <c r="AU29" i="26"/>
  <c r="AT29" i="26"/>
  <c r="AS29" i="26"/>
  <c r="AR29" i="26"/>
  <c r="AQ29" i="26"/>
  <c r="AP29" i="26"/>
  <c r="AO29" i="26"/>
  <c r="AX28" i="26"/>
  <c r="AW28" i="26"/>
  <c r="AV28" i="26"/>
  <c r="AU28" i="26"/>
  <c r="AT28" i="26"/>
  <c r="AS28" i="26"/>
  <c r="AR28" i="26"/>
  <c r="AQ28" i="26"/>
  <c r="AP28" i="26"/>
  <c r="AO28" i="26"/>
  <c r="AX27" i="26"/>
  <c r="AW27" i="26"/>
  <c r="AV27" i="26"/>
  <c r="AU27" i="26"/>
  <c r="AT27" i="26"/>
  <c r="AS27" i="26"/>
  <c r="AR27" i="26"/>
  <c r="AQ27" i="26"/>
  <c r="AP27" i="26"/>
  <c r="AO27" i="26"/>
  <c r="AX26" i="26"/>
  <c r="AW26" i="26"/>
  <c r="AV26" i="26"/>
  <c r="AU26" i="26"/>
  <c r="AT26" i="26"/>
  <c r="AS26" i="26"/>
  <c r="AR26" i="26"/>
  <c r="AQ26" i="26"/>
  <c r="AP26" i="26"/>
  <c r="AO26" i="26"/>
  <c r="AX25" i="26"/>
  <c r="AW25" i="26"/>
  <c r="AV25" i="26"/>
  <c r="AU25" i="26"/>
  <c r="AT25" i="26"/>
  <c r="AS25" i="26"/>
  <c r="AR25" i="26"/>
  <c r="AQ25" i="26"/>
  <c r="AP25" i="26"/>
  <c r="AO25" i="26"/>
  <c r="AX24" i="26"/>
  <c r="AW24" i="26"/>
  <c r="AV24" i="26"/>
  <c r="AU24" i="26"/>
  <c r="AT24" i="26"/>
  <c r="AS24" i="26"/>
  <c r="AR24" i="26"/>
  <c r="AQ24" i="26"/>
  <c r="AP24" i="26"/>
  <c r="AO24" i="26"/>
  <c r="AX23" i="26"/>
  <c r="AW23" i="26"/>
  <c r="AV23" i="26"/>
  <c r="AU23" i="26"/>
  <c r="AT23" i="26"/>
  <c r="AS23" i="26"/>
  <c r="AR23" i="26"/>
  <c r="AQ23" i="26"/>
  <c r="AP23" i="26"/>
  <c r="AO23" i="26"/>
  <c r="AX22" i="26"/>
  <c r="AW22" i="26"/>
  <c r="AV22" i="26"/>
  <c r="AU22" i="26"/>
  <c r="AT22" i="26"/>
  <c r="AS22" i="26"/>
  <c r="AR22" i="26"/>
  <c r="AQ22" i="26"/>
  <c r="AP22" i="26"/>
  <c r="AO22" i="26"/>
  <c r="AX21" i="26"/>
  <c r="AW21" i="26"/>
  <c r="AV21" i="26"/>
  <c r="AU21" i="26"/>
  <c r="AT21" i="26"/>
  <c r="AS21" i="26"/>
  <c r="AR21" i="26"/>
  <c r="AQ21" i="26"/>
  <c r="AP21" i="26"/>
  <c r="AO21" i="26"/>
  <c r="AX20" i="26"/>
  <c r="AW20" i="26"/>
  <c r="AV20" i="26"/>
  <c r="AU20" i="26"/>
  <c r="AT20" i="26"/>
  <c r="AS20" i="26"/>
  <c r="AR20" i="26"/>
  <c r="AQ20" i="26"/>
  <c r="AP20" i="26"/>
  <c r="AO20" i="26"/>
  <c r="AX19" i="26"/>
  <c r="AW19" i="26"/>
  <c r="AV19" i="26"/>
  <c r="AU19" i="26"/>
  <c r="AT19" i="26"/>
  <c r="AS19" i="26"/>
  <c r="AR19" i="26"/>
  <c r="AQ19" i="26"/>
  <c r="AP19" i="26"/>
  <c r="AO19" i="26"/>
  <c r="AX18" i="26"/>
  <c r="AW18" i="26"/>
  <c r="AV18" i="26"/>
  <c r="AU18" i="26"/>
  <c r="AT18" i="26"/>
  <c r="AS18" i="26"/>
  <c r="AR18" i="26"/>
  <c r="AQ18" i="26"/>
  <c r="AP18" i="26"/>
  <c r="AO18" i="26"/>
  <c r="AX17" i="26"/>
  <c r="AW17" i="26"/>
  <c r="AV17" i="26"/>
  <c r="AU17" i="26"/>
  <c r="AT17" i="26"/>
  <c r="AS17" i="26"/>
  <c r="AR17" i="26"/>
  <c r="AQ17" i="26"/>
  <c r="AP17" i="26"/>
  <c r="AO17" i="26"/>
  <c r="AX16" i="26"/>
  <c r="AW16" i="26"/>
  <c r="AV16" i="26"/>
  <c r="AU16" i="26"/>
  <c r="AT16" i="26"/>
  <c r="AS16" i="26"/>
  <c r="AR16" i="26"/>
  <c r="AQ16" i="26"/>
  <c r="AP16" i="26"/>
  <c r="AO16" i="26"/>
  <c r="AX15" i="26"/>
  <c r="AW15" i="26"/>
  <c r="AV15" i="26"/>
  <c r="AU15" i="26"/>
  <c r="AT15" i="26"/>
  <c r="AS15" i="26"/>
  <c r="AR15" i="26"/>
  <c r="AQ15" i="26"/>
  <c r="AP15" i="26"/>
  <c r="AO15" i="26"/>
  <c r="AX14" i="26"/>
  <c r="AW14" i="26"/>
  <c r="AV14" i="26"/>
  <c r="AU14" i="26"/>
  <c r="AT14" i="26"/>
  <c r="AS14" i="26"/>
  <c r="AR14" i="26"/>
  <c r="AQ14" i="26"/>
  <c r="AP14" i="26"/>
  <c r="AO14" i="26"/>
  <c r="AX13" i="26"/>
  <c r="AW13" i="26"/>
  <c r="AV13" i="26"/>
  <c r="AU13" i="26"/>
  <c r="AT13" i="26"/>
  <c r="AS13" i="26"/>
  <c r="AR13" i="26"/>
  <c r="AQ13" i="26"/>
  <c r="AP13" i="26"/>
  <c r="AO13" i="26"/>
  <c r="AX12" i="26"/>
  <c r="AW12" i="26"/>
  <c r="AV12" i="26"/>
  <c r="AU12" i="26"/>
  <c r="AT12" i="26"/>
  <c r="AS12" i="26"/>
  <c r="AR12" i="26"/>
  <c r="AQ12" i="26"/>
  <c r="AP12" i="26"/>
  <c r="AO12" i="26"/>
  <c r="AX11" i="26"/>
  <c r="AW11" i="26"/>
  <c r="AV11" i="26"/>
  <c r="AU11" i="26"/>
  <c r="AT11" i="26"/>
  <c r="AS11" i="26"/>
  <c r="AR11" i="26"/>
  <c r="AQ11" i="26"/>
  <c r="AP11" i="26"/>
  <c r="AO11" i="26"/>
  <c r="AX10" i="26"/>
  <c r="AW10" i="26"/>
  <c r="AV10" i="26"/>
  <c r="AU10" i="26"/>
  <c r="AT10" i="26"/>
  <c r="AS10" i="26"/>
  <c r="AR10" i="26"/>
  <c r="AQ10" i="26"/>
  <c r="AP10" i="26"/>
  <c r="AO10" i="26"/>
  <c r="AX9" i="26"/>
  <c r="AW9" i="26"/>
  <c r="AV9" i="26"/>
  <c r="AU9" i="26"/>
  <c r="AT9" i="26"/>
  <c r="AS9" i="26"/>
  <c r="AR9" i="26"/>
  <c r="AQ9" i="26"/>
  <c r="AP9" i="26"/>
  <c r="AO9" i="26"/>
  <c r="AX8" i="26"/>
  <c r="AW8" i="26"/>
  <c r="AV8" i="26"/>
  <c r="AU8" i="26"/>
  <c r="AT8" i="26"/>
  <c r="AS8" i="26"/>
  <c r="AR8" i="26"/>
  <c r="AQ8" i="26"/>
  <c r="AP8" i="26"/>
  <c r="AO8" i="26"/>
  <c r="AX7" i="26"/>
  <c r="AW7" i="26"/>
  <c r="AV7" i="26"/>
  <c r="AU7" i="26"/>
  <c r="AT7" i="26"/>
  <c r="AS7" i="26"/>
  <c r="AR7" i="26"/>
  <c r="AQ7" i="26"/>
  <c r="AP7" i="26"/>
  <c r="AO7" i="26"/>
  <c r="AX6" i="26"/>
  <c r="AW6" i="26"/>
  <c r="AV6" i="26"/>
  <c r="AU6" i="26"/>
  <c r="AT6" i="26"/>
  <c r="AS6" i="26"/>
  <c r="AR6" i="26"/>
  <c r="AQ6" i="26"/>
  <c r="AP6" i="26"/>
  <c r="AO6" i="26"/>
  <c r="AX5" i="26"/>
  <c r="AW5" i="26"/>
  <c r="AW36" i="26" s="1"/>
  <c r="O32" i="34" s="1"/>
  <c r="AV5" i="26"/>
  <c r="AT5" i="26"/>
  <c r="AS5" i="26"/>
  <c r="AR5" i="26"/>
  <c r="AQ5" i="26"/>
  <c r="AP5" i="26"/>
  <c r="AO5" i="26"/>
  <c r="AM34" i="26"/>
  <c r="AL34" i="26"/>
  <c r="AK34" i="26"/>
  <c r="AJ34" i="26"/>
  <c r="AI34" i="26"/>
  <c r="AH34" i="26"/>
  <c r="AG34" i="26"/>
  <c r="AF34" i="26"/>
  <c r="AE34" i="26"/>
  <c r="AD34" i="26"/>
  <c r="AB34" i="26"/>
  <c r="AM33" i="26"/>
  <c r="AL33" i="26"/>
  <c r="AK33" i="26"/>
  <c r="AJ33" i="26"/>
  <c r="AI33" i="26"/>
  <c r="AH33" i="26"/>
  <c r="AG33" i="26"/>
  <c r="AF33" i="26"/>
  <c r="AE33" i="26"/>
  <c r="AD33" i="26"/>
  <c r="AB33" i="26"/>
  <c r="AM32" i="26"/>
  <c r="AL32" i="26"/>
  <c r="AK32" i="26"/>
  <c r="AJ32" i="26"/>
  <c r="AI32" i="26"/>
  <c r="AH32" i="26"/>
  <c r="AG32" i="26"/>
  <c r="AF32" i="26"/>
  <c r="AE32" i="26"/>
  <c r="AD32" i="26"/>
  <c r="AB32" i="26"/>
  <c r="AM31" i="26"/>
  <c r="AL31" i="26"/>
  <c r="AK31" i="26"/>
  <c r="AJ31" i="26"/>
  <c r="AI31" i="26"/>
  <c r="AH31" i="26"/>
  <c r="AG31" i="26"/>
  <c r="AF31" i="26"/>
  <c r="AE31" i="26"/>
  <c r="AD31" i="26"/>
  <c r="AB31" i="26"/>
  <c r="AM30" i="26"/>
  <c r="AL30" i="26"/>
  <c r="AK30" i="26"/>
  <c r="AJ30" i="26"/>
  <c r="AI30" i="26"/>
  <c r="AH30" i="26"/>
  <c r="AG30" i="26"/>
  <c r="AF30" i="26"/>
  <c r="AE30" i="26"/>
  <c r="AD30" i="26"/>
  <c r="AB30" i="26"/>
  <c r="AM29" i="26"/>
  <c r="AL29" i="26"/>
  <c r="AK29" i="26"/>
  <c r="AJ29" i="26"/>
  <c r="AI29" i="26"/>
  <c r="AH29" i="26"/>
  <c r="AG29" i="26"/>
  <c r="AF29" i="26"/>
  <c r="AE29" i="26"/>
  <c r="AD29" i="26"/>
  <c r="AB29" i="26"/>
  <c r="AM28" i="26"/>
  <c r="AL28" i="26"/>
  <c r="AK28" i="26"/>
  <c r="AJ28" i="26"/>
  <c r="AI28" i="26"/>
  <c r="AH28" i="26"/>
  <c r="AG28" i="26"/>
  <c r="AF28" i="26"/>
  <c r="AE28" i="26"/>
  <c r="AD28" i="26"/>
  <c r="AB28" i="26"/>
  <c r="AM27" i="26"/>
  <c r="AL27" i="26"/>
  <c r="AK27" i="26"/>
  <c r="AJ27" i="26"/>
  <c r="AI27" i="26"/>
  <c r="AH27" i="26"/>
  <c r="AG27" i="26"/>
  <c r="AF27" i="26"/>
  <c r="AE27" i="26"/>
  <c r="AD27" i="26"/>
  <c r="AB27" i="26"/>
  <c r="AM26" i="26"/>
  <c r="AL26" i="26"/>
  <c r="AK26" i="26"/>
  <c r="AJ26" i="26"/>
  <c r="AI26" i="26"/>
  <c r="AH26" i="26"/>
  <c r="AG26" i="26"/>
  <c r="AF26" i="26"/>
  <c r="AE26" i="26"/>
  <c r="AD26" i="26"/>
  <c r="AB26" i="26"/>
  <c r="AM25" i="26"/>
  <c r="AL25" i="26"/>
  <c r="AK25" i="26"/>
  <c r="AJ25" i="26"/>
  <c r="AI25" i="26"/>
  <c r="AH25" i="26"/>
  <c r="AG25" i="26"/>
  <c r="AF25" i="26"/>
  <c r="AE25" i="26"/>
  <c r="AD25" i="26"/>
  <c r="AB25" i="26"/>
  <c r="AM24" i="26"/>
  <c r="AL24" i="26"/>
  <c r="AK24" i="26"/>
  <c r="AJ24" i="26"/>
  <c r="AI24" i="26"/>
  <c r="AH24" i="26"/>
  <c r="AG24" i="26"/>
  <c r="AF24" i="26"/>
  <c r="AE24" i="26"/>
  <c r="AD24" i="26"/>
  <c r="AB24" i="26"/>
  <c r="AM23" i="26"/>
  <c r="AL23" i="26"/>
  <c r="AK23" i="26"/>
  <c r="AJ23" i="26"/>
  <c r="AI23" i="26"/>
  <c r="AH23" i="26"/>
  <c r="AG23" i="26"/>
  <c r="AF23" i="26"/>
  <c r="AE23" i="26"/>
  <c r="AD23" i="26"/>
  <c r="AB23" i="26"/>
  <c r="AM22" i="26"/>
  <c r="AL22" i="26"/>
  <c r="AK22" i="26"/>
  <c r="AJ22" i="26"/>
  <c r="AI22" i="26"/>
  <c r="AH22" i="26"/>
  <c r="AG22" i="26"/>
  <c r="AF22" i="26"/>
  <c r="AE22" i="26"/>
  <c r="AD22" i="26"/>
  <c r="AB22" i="26"/>
  <c r="AM21" i="26"/>
  <c r="AL21" i="26"/>
  <c r="AK21" i="26"/>
  <c r="AJ21" i="26"/>
  <c r="AI21" i="26"/>
  <c r="AH21" i="26"/>
  <c r="AG21" i="26"/>
  <c r="AF21" i="26"/>
  <c r="AE21" i="26"/>
  <c r="AD21" i="26"/>
  <c r="AB21" i="26"/>
  <c r="AM20" i="26"/>
  <c r="AL20" i="26"/>
  <c r="AK20" i="26"/>
  <c r="AJ20" i="26"/>
  <c r="AI20" i="26"/>
  <c r="AH20" i="26"/>
  <c r="AG20" i="26"/>
  <c r="AF20" i="26"/>
  <c r="AE20" i="26"/>
  <c r="AD20" i="26"/>
  <c r="AB20" i="26"/>
  <c r="AM19" i="26"/>
  <c r="AL19" i="26"/>
  <c r="AK19" i="26"/>
  <c r="AJ19" i="26"/>
  <c r="AI19" i="26"/>
  <c r="AH19" i="26"/>
  <c r="AG19" i="26"/>
  <c r="AF19" i="26"/>
  <c r="AE19" i="26"/>
  <c r="AD19" i="26"/>
  <c r="AB19" i="26"/>
  <c r="AM18" i="26"/>
  <c r="AL18" i="26"/>
  <c r="AK18" i="26"/>
  <c r="AJ18" i="26"/>
  <c r="AI18" i="26"/>
  <c r="AH18" i="26"/>
  <c r="AG18" i="26"/>
  <c r="AF18" i="26"/>
  <c r="AE18" i="26"/>
  <c r="AD18" i="26"/>
  <c r="AB18" i="26"/>
  <c r="AM17" i="26"/>
  <c r="AL17" i="26"/>
  <c r="AK17" i="26"/>
  <c r="AJ17" i="26"/>
  <c r="AI17" i="26"/>
  <c r="AH17" i="26"/>
  <c r="AG17" i="26"/>
  <c r="AF17" i="26"/>
  <c r="AE17" i="26"/>
  <c r="AD17" i="26"/>
  <c r="AB17" i="26"/>
  <c r="AM16" i="26"/>
  <c r="AL16" i="26"/>
  <c r="AK16" i="26"/>
  <c r="AJ16" i="26"/>
  <c r="AI16" i="26"/>
  <c r="AH16" i="26"/>
  <c r="AG16" i="26"/>
  <c r="AF16" i="26"/>
  <c r="AE16" i="26"/>
  <c r="AD16" i="26"/>
  <c r="AB16" i="26"/>
  <c r="AM15" i="26"/>
  <c r="AL15" i="26"/>
  <c r="AK15" i="26"/>
  <c r="AJ15" i="26"/>
  <c r="AI15" i="26"/>
  <c r="AH15" i="26"/>
  <c r="AG15" i="26"/>
  <c r="AF15" i="26"/>
  <c r="AE15" i="26"/>
  <c r="AD15" i="26"/>
  <c r="AB15" i="26"/>
  <c r="AM14" i="26"/>
  <c r="AL14" i="26"/>
  <c r="AK14" i="26"/>
  <c r="AJ14" i="26"/>
  <c r="AI14" i="26"/>
  <c r="AH14" i="26"/>
  <c r="AG14" i="26"/>
  <c r="AF14" i="26"/>
  <c r="AE14" i="26"/>
  <c r="AD14" i="26"/>
  <c r="AB14" i="26"/>
  <c r="AM13" i="26"/>
  <c r="AL13" i="26"/>
  <c r="AK13" i="26"/>
  <c r="AJ13" i="26"/>
  <c r="AI13" i="26"/>
  <c r="AH13" i="26"/>
  <c r="AG13" i="26"/>
  <c r="AF13" i="26"/>
  <c r="AE13" i="26"/>
  <c r="AD13" i="26"/>
  <c r="AB13" i="26"/>
  <c r="AM12" i="26"/>
  <c r="AL12" i="26"/>
  <c r="AK12" i="26"/>
  <c r="AJ12" i="26"/>
  <c r="AI12" i="26"/>
  <c r="AH12" i="26"/>
  <c r="AG12" i="26"/>
  <c r="AF12" i="26"/>
  <c r="AE12" i="26"/>
  <c r="AD12" i="26"/>
  <c r="AB12" i="26"/>
  <c r="AM11" i="26"/>
  <c r="AL11" i="26"/>
  <c r="AK11" i="26"/>
  <c r="AJ11" i="26"/>
  <c r="AI11" i="26"/>
  <c r="AH11" i="26"/>
  <c r="AG11" i="26"/>
  <c r="AF11" i="26"/>
  <c r="AE11" i="26"/>
  <c r="AD11" i="26"/>
  <c r="AB11" i="26"/>
  <c r="AM10" i="26"/>
  <c r="AL10" i="26"/>
  <c r="AK10" i="26"/>
  <c r="AJ10" i="26"/>
  <c r="AI10" i="26"/>
  <c r="AH10" i="26"/>
  <c r="AG10" i="26"/>
  <c r="AF10" i="26"/>
  <c r="AE10" i="26"/>
  <c r="AD10" i="26"/>
  <c r="AB10" i="26"/>
  <c r="AM9" i="26"/>
  <c r="AL9" i="26"/>
  <c r="AK9" i="26"/>
  <c r="AJ9" i="26"/>
  <c r="AI9" i="26"/>
  <c r="AH9" i="26"/>
  <c r="AG9" i="26"/>
  <c r="AF9" i="26"/>
  <c r="AE9" i="26"/>
  <c r="AD9" i="26"/>
  <c r="AB9" i="26"/>
  <c r="AM8" i="26"/>
  <c r="AL8" i="26"/>
  <c r="AK8" i="26"/>
  <c r="AJ8" i="26"/>
  <c r="AI8" i="26"/>
  <c r="AH8" i="26"/>
  <c r="AG8" i="26"/>
  <c r="AF8" i="26"/>
  <c r="AE8" i="26"/>
  <c r="AD8" i="26"/>
  <c r="AB8" i="26"/>
  <c r="AM7" i="26"/>
  <c r="AL7" i="26"/>
  <c r="AK7" i="26"/>
  <c r="AJ7" i="26"/>
  <c r="AI7" i="26"/>
  <c r="AH7" i="26"/>
  <c r="AG7" i="26"/>
  <c r="AF7" i="26"/>
  <c r="AE7" i="26"/>
  <c r="AD7" i="26"/>
  <c r="AB7" i="26"/>
  <c r="AM6" i="26"/>
  <c r="AL6" i="26"/>
  <c r="AK6" i="26"/>
  <c r="AJ6" i="26"/>
  <c r="AI6" i="26"/>
  <c r="AH6" i="26"/>
  <c r="AG6" i="26"/>
  <c r="AF6" i="26"/>
  <c r="AE6" i="26"/>
  <c r="AD6" i="26"/>
  <c r="AB6" i="26"/>
  <c r="Z34" i="26"/>
  <c r="Y34" i="26"/>
  <c r="X34" i="26"/>
  <c r="W34" i="26"/>
  <c r="V34" i="26"/>
  <c r="U34" i="26"/>
  <c r="T34" i="26"/>
  <c r="S34" i="26"/>
  <c r="Z33" i="26"/>
  <c r="Y33" i="26"/>
  <c r="X33" i="26"/>
  <c r="W33" i="26"/>
  <c r="V33" i="26"/>
  <c r="U33" i="26"/>
  <c r="T33" i="26"/>
  <c r="S33" i="26"/>
  <c r="Z32" i="26"/>
  <c r="Y32" i="26"/>
  <c r="X32" i="26"/>
  <c r="W32" i="26"/>
  <c r="V32" i="26"/>
  <c r="U32" i="26"/>
  <c r="T32" i="26"/>
  <c r="S32" i="26"/>
  <c r="Z31" i="26"/>
  <c r="Y31" i="26"/>
  <c r="X31" i="26"/>
  <c r="W31" i="26"/>
  <c r="V31" i="26"/>
  <c r="U31" i="26"/>
  <c r="T31" i="26"/>
  <c r="S31" i="26"/>
  <c r="Z30" i="26"/>
  <c r="Y30" i="26"/>
  <c r="X30" i="26"/>
  <c r="W30" i="26"/>
  <c r="V30" i="26"/>
  <c r="U30" i="26"/>
  <c r="T30" i="26"/>
  <c r="S30" i="26"/>
  <c r="Z29" i="26"/>
  <c r="Y29" i="26"/>
  <c r="X29" i="26"/>
  <c r="W29" i="26"/>
  <c r="V29" i="26"/>
  <c r="U29" i="26"/>
  <c r="T29" i="26"/>
  <c r="S29" i="26"/>
  <c r="Z28" i="26"/>
  <c r="Y28" i="26"/>
  <c r="X28" i="26"/>
  <c r="W28" i="26"/>
  <c r="V28" i="26"/>
  <c r="U28" i="26"/>
  <c r="T28" i="26"/>
  <c r="S28" i="26"/>
  <c r="Z27" i="26"/>
  <c r="Y27" i="26"/>
  <c r="X27" i="26"/>
  <c r="W27" i="26"/>
  <c r="V27" i="26"/>
  <c r="U27" i="26"/>
  <c r="T27" i="26"/>
  <c r="S27" i="26"/>
  <c r="Z26" i="26"/>
  <c r="Y26" i="26"/>
  <c r="X26" i="26"/>
  <c r="W26" i="26"/>
  <c r="V26" i="26"/>
  <c r="U26" i="26"/>
  <c r="T26" i="26"/>
  <c r="S26" i="26"/>
  <c r="Z25" i="26"/>
  <c r="Y25" i="26"/>
  <c r="X25" i="26"/>
  <c r="W25" i="26"/>
  <c r="V25" i="26"/>
  <c r="U25" i="26"/>
  <c r="T25" i="26"/>
  <c r="S25" i="26"/>
  <c r="Z24" i="26"/>
  <c r="Y24" i="26"/>
  <c r="X24" i="26"/>
  <c r="W24" i="26"/>
  <c r="V24" i="26"/>
  <c r="U24" i="26"/>
  <c r="T24" i="26"/>
  <c r="S24" i="26"/>
  <c r="Z23" i="26"/>
  <c r="Y23" i="26"/>
  <c r="X23" i="26"/>
  <c r="W23" i="26"/>
  <c r="V23" i="26"/>
  <c r="U23" i="26"/>
  <c r="T23" i="26"/>
  <c r="S23" i="26"/>
  <c r="Z22" i="26"/>
  <c r="Y22" i="26"/>
  <c r="X22" i="26"/>
  <c r="W22" i="26"/>
  <c r="V22" i="26"/>
  <c r="U22" i="26"/>
  <c r="T22" i="26"/>
  <c r="S22" i="26"/>
  <c r="Z21" i="26"/>
  <c r="Y21" i="26"/>
  <c r="X21" i="26"/>
  <c r="W21" i="26"/>
  <c r="V21" i="26"/>
  <c r="U21" i="26"/>
  <c r="T21" i="26"/>
  <c r="S21" i="26"/>
  <c r="Z20" i="26"/>
  <c r="Y20" i="26"/>
  <c r="X20" i="26"/>
  <c r="W20" i="26"/>
  <c r="V20" i="26"/>
  <c r="U20" i="26"/>
  <c r="T20" i="26"/>
  <c r="S20" i="26"/>
  <c r="Z19" i="26"/>
  <c r="Y19" i="26"/>
  <c r="X19" i="26"/>
  <c r="W19" i="26"/>
  <c r="V19" i="26"/>
  <c r="U19" i="26"/>
  <c r="T19" i="26"/>
  <c r="S19" i="26"/>
  <c r="Z18" i="26"/>
  <c r="Y18" i="26"/>
  <c r="X18" i="26"/>
  <c r="W18" i="26"/>
  <c r="V18" i="26"/>
  <c r="U18" i="26"/>
  <c r="T18" i="26"/>
  <c r="S18" i="26"/>
  <c r="Z17" i="26"/>
  <c r="Y17" i="26"/>
  <c r="X17" i="26"/>
  <c r="W17" i="26"/>
  <c r="V17" i="26"/>
  <c r="U17" i="26"/>
  <c r="T17" i="26"/>
  <c r="S17" i="26"/>
  <c r="Z16" i="26"/>
  <c r="Y16" i="26"/>
  <c r="X16" i="26"/>
  <c r="W16" i="26"/>
  <c r="V16" i="26"/>
  <c r="U16" i="26"/>
  <c r="T16" i="26"/>
  <c r="S16" i="26"/>
  <c r="Z15" i="26"/>
  <c r="Y15" i="26"/>
  <c r="X15" i="26"/>
  <c r="W15" i="26"/>
  <c r="V15" i="26"/>
  <c r="U15" i="26"/>
  <c r="T15" i="26"/>
  <c r="S15" i="26"/>
  <c r="Z14" i="26"/>
  <c r="Y14" i="26"/>
  <c r="X14" i="26"/>
  <c r="W14" i="26"/>
  <c r="V14" i="26"/>
  <c r="U14" i="26"/>
  <c r="T14" i="26"/>
  <c r="S14" i="26"/>
  <c r="Z13" i="26"/>
  <c r="Y13" i="26"/>
  <c r="X13" i="26"/>
  <c r="W13" i="26"/>
  <c r="V13" i="26"/>
  <c r="U13" i="26"/>
  <c r="T13" i="26"/>
  <c r="S13" i="26"/>
  <c r="Z12" i="26"/>
  <c r="Y12" i="26"/>
  <c r="X12" i="26"/>
  <c r="W12" i="26"/>
  <c r="V12" i="26"/>
  <c r="U12" i="26"/>
  <c r="T12" i="26"/>
  <c r="S12" i="26"/>
  <c r="Z11" i="26"/>
  <c r="Y11" i="26"/>
  <c r="X11" i="26"/>
  <c r="W11" i="26"/>
  <c r="V11" i="26"/>
  <c r="U11" i="26"/>
  <c r="T11" i="26"/>
  <c r="S11" i="26"/>
  <c r="Z10" i="26"/>
  <c r="Y10" i="26"/>
  <c r="X10" i="26"/>
  <c r="W10" i="26"/>
  <c r="V10" i="26"/>
  <c r="U10" i="26"/>
  <c r="T10" i="26"/>
  <c r="S10" i="26"/>
  <c r="Z9" i="26"/>
  <c r="Y9" i="26"/>
  <c r="X9" i="26"/>
  <c r="W9" i="26"/>
  <c r="V9" i="26"/>
  <c r="U9" i="26"/>
  <c r="T9" i="26"/>
  <c r="S9" i="26"/>
  <c r="Z8" i="26"/>
  <c r="Y8" i="26"/>
  <c r="X8" i="26"/>
  <c r="W8" i="26"/>
  <c r="V8" i="26"/>
  <c r="U8" i="26"/>
  <c r="T8" i="26"/>
  <c r="S8" i="26"/>
  <c r="Z7" i="26"/>
  <c r="Y7" i="26"/>
  <c r="X7" i="26"/>
  <c r="W7" i="26"/>
  <c r="V7" i="26"/>
  <c r="U7" i="26"/>
  <c r="T7" i="26"/>
  <c r="S7" i="26"/>
  <c r="Z6" i="26"/>
  <c r="Y6" i="26"/>
  <c r="X6" i="26"/>
  <c r="W6" i="26"/>
  <c r="V6" i="26"/>
  <c r="U6" i="26"/>
  <c r="T6" i="26"/>
  <c r="S6" i="26"/>
  <c r="AL5" i="26"/>
  <c r="AK5" i="26"/>
  <c r="AJ5" i="26"/>
  <c r="AI5" i="26"/>
  <c r="AH5" i="26"/>
  <c r="AG5" i="26"/>
  <c r="AG36" i="26" s="1"/>
  <c r="F41" i="34" s="1"/>
  <c r="AF5" i="26"/>
  <c r="AE5" i="26"/>
  <c r="AD5" i="26"/>
  <c r="AB5" i="26"/>
  <c r="Z5" i="26"/>
  <c r="X5" i="26"/>
  <c r="W5" i="26"/>
  <c r="V5" i="26"/>
  <c r="U5" i="26"/>
  <c r="BH36" i="26" l="1"/>
  <c r="O47" i="34" s="1"/>
  <c r="AT36" i="26"/>
  <c r="O27" i="34" s="1"/>
  <c r="AV36" i="26"/>
  <c r="O30" i="34" s="1"/>
  <c r="X36" i="26"/>
  <c r="F26" i="34" s="1"/>
  <c r="AS36" i="26"/>
  <c r="O26" i="34" s="1"/>
  <c r="AX36" i="26"/>
  <c r="O33" i="34" s="1"/>
  <c r="AH36" i="26"/>
  <c r="F42" i="34" s="1"/>
  <c r="AI36" i="26"/>
  <c r="F43" i="34" s="1"/>
  <c r="BG36" i="26"/>
  <c r="O46" i="34" s="1"/>
  <c r="Z36" i="26"/>
  <c r="F32" i="34" s="1"/>
  <c r="AF36" i="26"/>
  <c r="F39" i="34" s="1"/>
  <c r="AQ36" i="26"/>
  <c r="O22" i="34" s="1"/>
  <c r="AW33" i="4"/>
  <c r="J34" i="26" s="1"/>
  <c r="K34" i="26" s="1"/>
  <c r="AW32" i="4"/>
  <c r="J33" i="26" s="1"/>
  <c r="K33" i="26" s="1"/>
  <c r="AW31" i="4"/>
  <c r="J32" i="26" s="1"/>
  <c r="K32" i="26" s="1"/>
  <c r="AW30" i="4"/>
  <c r="J31" i="26" s="1"/>
  <c r="K31" i="26" s="1"/>
  <c r="AW29" i="4"/>
  <c r="J30" i="26" s="1"/>
  <c r="K30" i="26" s="1"/>
  <c r="AW28" i="4"/>
  <c r="J29" i="26" s="1"/>
  <c r="K29" i="26" s="1"/>
  <c r="AW27" i="4"/>
  <c r="J28" i="26" s="1"/>
  <c r="K28" i="26" s="1"/>
  <c r="AW26" i="4"/>
  <c r="J27" i="26" s="1"/>
  <c r="K27" i="26" s="1"/>
  <c r="AW25" i="4"/>
  <c r="J26" i="26" s="1"/>
  <c r="K26" i="26" s="1"/>
  <c r="AW24" i="4"/>
  <c r="J25" i="26" s="1"/>
  <c r="K25" i="26" s="1"/>
  <c r="AW23" i="4"/>
  <c r="J24" i="26" s="1"/>
  <c r="K24" i="26" s="1"/>
  <c r="AW22" i="4"/>
  <c r="J23" i="26" s="1"/>
  <c r="K23" i="26" s="1"/>
  <c r="AW21" i="4"/>
  <c r="J22" i="26" s="1"/>
  <c r="K22" i="26" s="1"/>
  <c r="AW20" i="4"/>
  <c r="J21" i="26" s="1"/>
  <c r="K21" i="26" s="1"/>
  <c r="AW19" i="4"/>
  <c r="J20" i="26" s="1"/>
  <c r="K20" i="26" s="1"/>
  <c r="AW18" i="4"/>
  <c r="J19" i="26" s="1"/>
  <c r="K19" i="26" s="1"/>
  <c r="AW17" i="4"/>
  <c r="J18" i="26" s="1"/>
  <c r="K18" i="26" s="1"/>
  <c r="AW16" i="4"/>
  <c r="J17" i="26" s="1"/>
  <c r="K17" i="26" s="1"/>
  <c r="AW15" i="4"/>
  <c r="J16" i="26" s="1"/>
  <c r="K16" i="26" s="1"/>
  <c r="AW14" i="4"/>
  <c r="J15" i="26" s="1"/>
  <c r="K15" i="26" s="1"/>
  <c r="AW13" i="4"/>
  <c r="J14" i="26" s="1"/>
  <c r="K14" i="26" s="1"/>
  <c r="AW12" i="4"/>
  <c r="J13" i="26" s="1"/>
  <c r="K13" i="26" s="1"/>
  <c r="AW11" i="4"/>
  <c r="J12" i="26" s="1"/>
  <c r="K12" i="26" s="1"/>
  <c r="AW10" i="4"/>
  <c r="J11" i="26" s="1"/>
  <c r="K11" i="26" s="1"/>
  <c r="AW9" i="4"/>
  <c r="J10" i="26" s="1"/>
  <c r="K10" i="26" s="1"/>
  <c r="AW8" i="4"/>
  <c r="J9" i="26" s="1"/>
  <c r="K9" i="26" s="1"/>
  <c r="AW7" i="4"/>
  <c r="J8" i="26" s="1"/>
  <c r="K8" i="26" s="1"/>
  <c r="AW6" i="4"/>
  <c r="J7" i="26" s="1"/>
  <c r="K7" i="26" s="1"/>
  <c r="AW5" i="4"/>
  <c r="J6" i="26" s="1"/>
  <c r="K6" i="26" s="1"/>
  <c r="AU5" i="26" l="1"/>
  <c r="AU36" i="26" s="1"/>
  <c r="O28" i="34" s="1"/>
  <c r="BF4" i="26"/>
  <c r="AM4" i="26"/>
  <c r="AD4" i="26"/>
  <c r="Y4" i="26"/>
  <c r="W4" i="26"/>
  <c r="Y5" i="26"/>
  <c r="T5" i="26"/>
  <c r="AA2" i="26" l="1"/>
  <c r="BA5" i="26" l="1"/>
  <c r="C20" i="34" l="1"/>
  <c r="A2" i="34"/>
  <c r="J1161" i="31" l="1"/>
  <c r="J1156" i="31"/>
  <c r="M1155" i="31"/>
  <c r="J1149" i="31"/>
  <c r="J1143" i="31"/>
  <c r="M1142" i="31"/>
  <c r="O1138" i="31"/>
  <c r="M1136" i="31"/>
  <c r="B1135" i="31"/>
  <c r="B1134" i="31"/>
  <c r="J1122" i="31"/>
  <c r="J1117" i="31"/>
  <c r="M1116" i="31"/>
  <c r="J1110" i="31"/>
  <c r="J1104" i="31"/>
  <c r="M1103" i="31"/>
  <c r="O1099" i="31"/>
  <c r="M1097" i="31"/>
  <c r="B1096" i="31"/>
  <c r="B1095" i="31"/>
  <c r="J1083" i="31"/>
  <c r="J1078" i="31"/>
  <c r="M1077" i="31"/>
  <c r="J1071" i="31"/>
  <c r="J1065" i="31"/>
  <c r="M1064" i="31"/>
  <c r="O1060" i="31"/>
  <c r="M1058" i="31"/>
  <c r="B1057" i="31"/>
  <c r="B1056" i="31"/>
  <c r="J1044" i="31"/>
  <c r="J1039" i="31"/>
  <c r="M1038" i="31"/>
  <c r="J1032" i="31"/>
  <c r="J1026" i="31"/>
  <c r="M1025" i="31"/>
  <c r="O1021" i="31"/>
  <c r="M1019" i="31"/>
  <c r="B1018" i="31"/>
  <c r="B1017" i="31"/>
  <c r="J1005" i="31"/>
  <c r="J1000" i="31"/>
  <c r="M999" i="31"/>
  <c r="J993" i="31"/>
  <c r="J987" i="31"/>
  <c r="M986" i="31"/>
  <c r="O982" i="31"/>
  <c r="M980" i="31"/>
  <c r="B979" i="31"/>
  <c r="B978" i="31"/>
  <c r="J966" i="31"/>
  <c r="J961" i="31"/>
  <c r="M960" i="31"/>
  <c r="J954" i="31"/>
  <c r="J948" i="31"/>
  <c r="M947" i="31"/>
  <c r="O943" i="31"/>
  <c r="M941" i="31"/>
  <c r="B940" i="31"/>
  <c r="B939" i="31"/>
  <c r="J927" i="31"/>
  <c r="J922" i="31"/>
  <c r="M921" i="31"/>
  <c r="J915" i="31"/>
  <c r="J909" i="31"/>
  <c r="M908" i="31"/>
  <c r="O904" i="31"/>
  <c r="M902" i="31"/>
  <c r="B901" i="31"/>
  <c r="B900" i="31"/>
  <c r="J888" i="31"/>
  <c r="J883" i="31"/>
  <c r="M882" i="31"/>
  <c r="J876" i="31"/>
  <c r="J870" i="31"/>
  <c r="M869" i="31"/>
  <c r="O865" i="31"/>
  <c r="M863" i="31"/>
  <c r="B862" i="31"/>
  <c r="B861" i="31"/>
  <c r="J849" i="31"/>
  <c r="J844" i="31"/>
  <c r="M843" i="31"/>
  <c r="J837" i="31"/>
  <c r="J831" i="31"/>
  <c r="M830" i="31"/>
  <c r="O826" i="31"/>
  <c r="M824" i="31"/>
  <c r="B823" i="31"/>
  <c r="B822" i="31"/>
  <c r="J810" i="31"/>
  <c r="J805" i="31"/>
  <c r="M804" i="31"/>
  <c r="J798" i="31"/>
  <c r="J792" i="31"/>
  <c r="M791" i="31"/>
  <c r="O787" i="31"/>
  <c r="M785" i="31"/>
  <c r="B784" i="31"/>
  <c r="B783" i="31"/>
  <c r="J771" i="31"/>
  <c r="J766" i="31"/>
  <c r="M765" i="31"/>
  <c r="J759" i="31"/>
  <c r="J753" i="31"/>
  <c r="M752" i="31"/>
  <c r="O748" i="31"/>
  <c r="M746" i="31"/>
  <c r="B745" i="31"/>
  <c r="B744" i="31"/>
  <c r="J732" i="31"/>
  <c r="J727" i="31"/>
  <c r="M726" i="31"/>
  <c r="J720" i="31"/>
  <c r="J714" i="31"/>
  <c r="M713" i="31"/>
  <c r="O709" i="31"/>
  <c r="M707" i="31"/>
  <c r="B706" i="31"/>
  <c r="B705" i="31"/>
  <c r="J693" i="31"/>
  <c r="J688" i="31"/>
  <c r="M687" i="31"/>
  <c r="J681" i="31"/>
  <c r="J675" i="31"/>
  <c r="M674" i="31"/>
  <c r="O670" i="31"/>
  <c r="M668" i="31"/>
  <c r="B667" i="31"/>
  <c r="B666" i="31"/>
  <c r="J654" i="31"/>
  <c r="J649" i="31"/>
  <c r="M648" i="31"/>
  <c r="J642" i="31"/>
  <c r="J636" i="31"/>
  <c r="M635" i="31"/>
  <c r="O631" i="31"/>
  <c r="M629" i="31"/>
  <c r="B628" i="31"/>
  <c r="B627" i="31"/>
  <c r="J615" i="31"/>
  <c r="J610" i="31"/>
  <c r="M609" i="31"/>
  <c r="J603" i="31"/>
  <c r="J597" i="31"/>
  <c r="M596" i="31"/>
  <c r="O592" i="31"/>
  <c r="M590" i="31"/>
  <c r="B589" i="31"/>
  <c r="B588" i="31"/>
  <c r="J576" i="31"/>
  <c r="J571" i="31"/>
  <c r="M570" i="31"/>
  <c r="J564" i="31"/>
  <c r="J558" i="31"/>
  <c r="M557" i="31"/>
  <c r="O553" i="31"/>
  <c r="M551" i="31"/>
  <c r="B550" i="31"/>
  <c r="B549" i="31"/>
  <c r="J537" i="31"/>
  <c r="J532" i="31"/>
  <c r="M531" i="31"/>
  <c r="J525" i="31"/>
  <c r="J519" i="31"/>
  <c r="M518" i="31"/>
  <c r="O514" i="31"/>
  <c r="M512" i="31"/>
  <c r="B511" i="31"/>
  <c r="B510" i="31"/>
  <c r="J498" i="31"/>
  <c r="J493" i="31"/>
  <c r="M492" i="31"/>
  <c r="J486" i="31"/>
  <c r="J480" i="31"/>
  <c r="M479" i="31"/>
  <c r="O475" i="31"/>
  <c r="M473" i="31"/>
  <c r="B472" i="31"/>
  <c r="B471" i="31"/>
  <c r="J459" i="31"/>
  <c r="J454" i="31"/>
  <c r="M453" i="31"/>
  <c r="J447" i="31"/>
  <c r="J441" i="31"/>
  <c r="M440" i="31"/>
  <c r="O436" i="31"/>
  <c r="M434" i="31"/>
  <c r="B433" i="31"/>
  <c r="B432" i="31"/>
  <c r="J420" i="31"/>
  <c r="J415" i="31"/>
  <c r="M414" i="31"/>
  <c r="J408" i="31"/>
  <c r="J402" i="31"/>
  <c r="M401" i="31"/>
  <c r="O397" i="31"/>
  <c r="M395" i="31"/>
  <c r="B394" i="31"/>
  <c r="B393" i="31"/>
  <c r="J381" i="31"/>
  <c r="J376" i="31"/>
  <c r="M375" i="31"/>
  <c r="J369" i="31"/>
  <c r="J363" i="31"/>
  <c r="M362" i="31"/>
  <c r="O358" i="31"/>
  <c r="M356" i="31"/>
  <c r="B355" i="31"/>
  <c r="B354" i="31"/>
  <c r="J342" i="31"/>
  <c r="J337" i="31"/>
  <c r="M336" i="31"/>
  <c r="J330" i="31"/>
  <c r="J324" i="31"/>
  <c r="M323" i="31"/>
  <c r="O319" i="31"/>
  <c r="M317" i="31"/>
  <c r="B316" i="31"/>
  <c r="B315" i="31"/>
  <c r="J303" i="31"/>
  <c r="J298" i="31"/>
  <c r="M297" i="31"/>
  <c r="J291" i="31"/>
  <c r="J285" i="31"/>
  <c r="M284" i="31"/>
  <c r="O280" i="31"/>
  <c r="M278" i="31"/>
  <c r="B277" i="31"/>
  <c r="B276" i="31"/>
  <c r="J168" i="31"/>
  <c r="P168" i="31" s="1"/>
  <c r="J264" i="31"/>
  <c r="J259" i="31"/>
  <c r="M258" i="31"/>
  <c r="J252" i="31"/>
  <c r="J246" i="31"/>
  <c r="M245" i="31"/>
  <c r="O241" i="31"/>
  <c r="M239" i="31"/>
  <c r="B238" i="31"/>
  <c r="B237" i="31"/>
  <c r="J225" i="31"/>
  <c r="J220" i="31"/>
  <c r="M219" i="31"/>
  <c r="J213" i="31"/>
  <c r="J207" i="31"/>
  <c r="M206" i="31"/>
  <c r="O202" i="31"/>
  <c r="M200" i="31"/>
  <c r="B199" i="31"/>
  <c r="B198" i="31"/>
  <c r="J187" i="31"/>
  <c r="J182" i="31"/>
  <c r="M181" i="31"/>
  <c r="J175" i="31"/>
  <c r="J169" i="31"/>
  <c r="M168" i="31"/>
  <c r="O164" i="31"/>
  <c r="M162" i="31"/>
  <c r="B161" i="31"/>
  <c r="B160" i="31"/>
  <c r="B122" i="31"/>
  <c r="B121" i="31"/>
  <c r="B83" i="31"/>
  <c r="B84" i="31"/>
  <c r="B46" i="31"/>
  <c r="B45" i="31"/>
  <c r="B6" i="31"/>
  <c r="A2" i="26"/>
  <c r="B2" i="26"/>
  <c r="C2" i="26"/>
  <c r="B7" i="31"/>
  <c r="J148" i="31" l="1"/>
  <c r="J143" i="31"/>
  <c r="M142" i="31"/>
  <c r="J136" i="31"/>
  <c r="J130" i="31"/>
  <c r="M129" i="31"/>
  <c r="O125" i="31"/>
  <c r="M123" i="31"/>
  <c r="J110" i="31" l="1"/>
  <c r="J105" i="31"/>
  <c r="M104" i="31"/>
  <c r="J98" i="31"/>
  <c r="J92" i="31"/>
  <c r="M91" i="31"/>
  <c r="O87" i="31"/>
  <c r="M85" i="31"/>
  <c r="J72" i="31"/>
  <c r="J67" i="31"/>
  <c r="M66" i="31"/>
  <c r="J60" i="31"/>
  <c r="J54" i="31"/>
  <c r="M53" i="31"/>
  <c r="O49" i="31"/>
  <c r="M47" i="31"/>
  <c r="BK35" i="26" l="1"/>
  <c r="AM5" i="26"/>
  <c r="W36" i="26"/>
  <c r="F24" i="34" s="1"/>
  <c r="BB36" i="26" l="1"/>
  <c r="O41" i="34" s="1"/>
  <c r="BD36" i="26"/>
  <c r="O43" i="34" s="1"/>
  <c r="BF36" i="26"/>
  <c r="O45" i="34" s="1"/>
  <c r="AE36" i="26"/>
  <c r="F38" i="34" s="1"/>
  <c r="AK36" i="26"/>
  <c r="F45" i="34" s="1"/>
  <c r="AJ36" i="26"/>
  <c r="F44" i="34" s="1"/>
  <c r="BC36" i="26"/>
  <c r="O42" i="34" s="1"/>
  <c r="BE36" i="26"/>
  <c r="O44" i="34" s="1"/>
  <c r="BI36" i="26"/>
  <c r="O49" i="34" s="1"/>
  <c r="S5" i="26"/>
  <c r="V36" i="26"/>
  <c r="F23" i="34" s="1"/>
  <c r="H5" i="26"/>
  <c r="G34" i="26"/>
  <c r="F34" i="26"/>
  <c r="E34" i="26"/>
  <c r="G33" i="26"/>
  <c r="F33" i="26"/>
  <c r="E33" i="26"/>
  <c r="G32" i="26"/>
  <c r="F32" i="26"/>
  <c r="E32" i="26"/>
  <c r="G31" i="26"/>
  <c r="F31" i="26"/>
  <c r="E31" i="26"/>
  <c r="G30" i="26"/>
  <c r="F30" i="26"/>
  <c r="E30" i="26"/>
  <c r="G29" i="26"/>
  <c r="F29" i="26"/>
  <c r="E29" i="26"/>
  <c r="G28" i="26"/>
  <c r="F28" i="26"/>
  <c r="E28" i="26"/>
  <c r="G27" i="26"/>
  <c r="F27" i="26"/>
  <c r="E27" i="26"/>
  <c r="G26" i="26"/>
  <c r="F26" i="26"/>
  <c r="E26" i="26"/>
  <c r="G25" i="26"/>
  <c r="F25" i="26"/>
  <c r="E25" i="26"/>
  <c r="G24" i="26"/>
  <c r="F24" i="26"/>
  <c r="E24" i="26"/>
  <c r="G23" i="26"/>
  <c r="F23" i="26"/>
  <c r="E23" i="26"/>
  <c r="G22" i="26"/>
  <c r="F22" i="26"/>
  <c r="E22" i="26"/>
  <c r="G21" i="26"/>
  <c r="F21" i="26"/>
  <c r="E21" i="26"/>
  <c r="G20" i="26"/>
  <c r="F20" i="26"/>
  <c r="E20" i="26"/>
  <c r="G19" i="26"/>
  <c r="F19" i="26"/>
  <c r="E19" i="26"/>
  <c r="G18" i="26"/>
  <c r="F18" i="26"/>
  <c r="E18" i="26"/>
  <c r="G17" i="26"/>
  <c r="F17" i="26"/>
  <c r="E17" i="26"/>
  <c r="G16" i="26"/>
  <c r="F16" i="26"/>
  <c r="E16" i="26"/>
  <c r="G15" i="26"/>
  <c r="F15" i="26"/>
  <c r="E15" i="26"/>
  <c r="G14" i="26"/>
  <c r="F14" i="26"/>
  <c r="E14" i="26"/>
  <c r="G13" i="26"/>
  <c r="F13" i="26"/>
  <c r="E13" i="26"/>
  <c r="G12" i="26"/>
  <c r="F12" i="26"/>
  <c r="E12" i="26"/>
  <c r="G11" i="26"/>
  <c r="F11" i="26"/>
  <c r="E11" i="26"/>
  <c r="G10" i="26"/>
  <c r="F10" i="26"/>
  <c r="E10" i="26"/>
  <c r="G9" i="26"/>
  <c r="F9" i="26"/>
  <c r="E9" i="26"/>
  <c r="G8" i="26"/>
  <c r="F8" i="26"/>
  <c r="E8" i="26"/>
  <c r="G7" i="26"/>
  <c r="F7" i="26"/>
  <c r="E7" i="26"/>
  <c r="G6" i="26"/>
  <c r="F6" i="26"/>
  <c r="E6" i="26"/>
  <c r="F5" i="26"/>
  <c r="C4" i="4"/>
  <c r="C5" i="4" s="1"/>
  <c r="B4" i="4"/>
  <c r="B5" i="4" s="1"/>
  <c r="B6" i="4" s="1"/>
  <c r="A4" i="4"/>
  <c r="A5" i="26" s="1"/>
  <c r="H33" i="4"/>
  <c r="H5" i="4"/>
  <c r="H6" i="4"/>
  <c r="H7" i="4"/>
  <c r="H8" i="4"/>
  <c r="H9" i="4"/>
  <c r="H10" i="4"/>
  <c r="H11" i="4"/>
  <c r="H12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4" i="4"/>
  <c r="E5" i="26"/>
  <c r="G5" i="26"/>
  <c r="O10" i="31"/>
  <c r="M14" i="31"/>
  <c r="J15" i="31"/>
  <c r="J22" i="31"/>
  <c r="M28" i="31"/>
  <c r="J29" i="31"/>
  <c r="J34" i="31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AY2" i="26"/>
  <c r="BK2" i="26"/>
  <c r="AN2" i="26"/>
  <c r="D5" i="26"/>
  <c r="C1" i="26"/>
  <c r="B7" i="4" l="1"/>
  <c r="B7" i="26"/>
  <c r="B5" i="26"/>
  <c r="A5" i="4"/>
  <c r="A6" i="4" s="1"/>
  <c r="A7" i="4" s="1"/>
  <c r="A8" i="4" s="1"/>
  <c r="A200" i="31"/>
  <c r="A356" i="31"/>
  <c r="A434" i="31"/>
  <c r="A512" i="31"/>
  <c r="A590" i="31"/>
  <c r="A668" i="31"/>
  <c r="A746" i="31"/>
  <c r="A824" i="31"/>
  <c r="A980" i="31"/>
  <c r="A1058" i="31"/>
  <c r="A1136" i="31"/>
  <c r="A7" i="26"/>
  <c r="B6" i="26"/>
  <c r="A902" i="31"/>
  <c r="B8" i="26"/>
  <c r="B8" i="4"/>
  <c r="C5" i="26"/>
  <c r="C6" i="26"/>
  <c r="C6" i="4"/>
  <c r="C7" i="4" s="1"/>
  <c r="C8" i="4" s="1"/>
  <c r="A395" i="31"/>
  <c r="A473" i="31"/>
  <c r="A551" i="31"/>
  <c r="A629" i="31"/>
  <c r="A707" i="31"/>
  <c r="A785" i="31"/>
  <c r="A863" i="31"/>
  <c r="A941" i="31"/>
  <c r="A1019" i="31"/>
  <c r="A1097" i="31"/>
  <c r="A317" i="31"/>
  <c r="A278" i="31"/>
  <c r="A239" i="31"/>
  <c r="A162" i="31"/>
  <c r="K1104" i="31"/>
  <c r="K1026" i="31"/>
  <c r="K948" i="31"/>
  <c r="K870" i="31"/>
  <c r="K792" i="31"/>
  <c r="K714" i="31"/>
  <c r="K1143" i="31"/>
  <c r="K1065" i="31"/>
  <c r="K987" i="31"/>
  <c r="K909" i="31"/>
  <c r="K831" i="31"/>
  <c r="K753" i="31"/>
  <c r="K675" i="31"/>
  <c r="K636" i="31"/>
  <c r="K597" i="31"/>
  <c r="K519" i="31"/>
  <c r="K441" i="31"/>
  <c r="K324" i="31"/>
  <c r="K285" i="31"/>
  <c r="K246" i="31"/>
  <c r="K207" i="31"/>
  <c r="K558" i="31"/>
  <c r="K480" i="31"/>
  <c r="K402" i="31"/>
  <c r="K363" i="31"/>
  <c r="K169" i="31"/>
  <c r="K130" i="31"/>
  <c r="K92" i="31"/>
  <c r="K54" i="31"/>
  <c r="K1110" i="31"/>
  <c r="K1032" i="31"/>
  <c r="K954" i="31"/>
  <c r="K876" i="31"/>
  <c r="K798" i="31"/>
  <c r="K720" i="31"/>
  <c r="K1149" i="31"/>
  <c r="K1071" i="31"/>
  <c r="K993" i="31"/>
  <c r="K915" i="31"/>
  <c r="K837" i="31"/>
  <c r="K759" i="31"/>
  <c r="K681" i="31"/>
  <c r="K603" i="31"/>
  <c r="K642" i="31"/>
  <c r="K525" i="31"/>
  <c r="K447" i="31"/>
  <c r="K330" i="31"/>
  <c r="K291" i="31"/>
  <c r="K252" i="31"/>
  <c r="K213" i="31"/>
  <c r="K175" i="31"/>
  <c r="K564" i="31"/>
  <c r="K486" i="31"/>
  <c r="K408" i="31"/>
  <c r="K369" i="31"/>
  <c r="K136" i="31"/>
  <c r="K98" i="31"/>
  <c r="K60" i="31"/>
  <c r="K1161" i="31"/>
  <c r="K1083" i="31"/>
  <c r="K1005" i="31"/>
  <c r="K927" i="31"/>
  <c r="K849" i="31"/>
  <c r="K771" i="31"/>
  <c r="K693" i="31"/>
  <c r="K1122" i="31"/>
  <c r="K1044" i="31"/>
  <c r="K966" i="31"/>
  <c r="K888" i="31"/>
  <c r="K810" i="31"/>
  <c r="K732" i="31"/>
  <c r="K654" i="31"/>
  <c r="K615" i="31"/>
  <c r="K576" i="31"/>
  <c r="K498" i="31"/>
  <c r="K420" i="31"/>
  <c r="K303" i="31"/>
  <c r="K264" i="31"/>
  <c r="K225" i="31"/>
  <c r="K187" i="31"/>
  <c r="K537" i="31"/>
  <c r="K459" i="31"/>
  <c r="K381" i="31"/>
  <c r="K342" i="31"/>
  <c r="K148" i="31"/>
  <c r="K110" i="31"/>
  <c r="K34" i="31"/>
  <c r="K72" i="31"/>
  <c r="K1156" i="31"/>
  <c r="K1078" i="31"/>
  <c r="K1000" i="31"/>
  <c r="K922" i="31"/>
  <c r="K844" i="31"/>
  <c r="K766" i="31"/>
  <c r="K688" i="31"/>
  <c r="K1117" i="31"/>
  <c r="K1039" i="31"/>
  <c r="K961" i="31"/>
  <c r="K883" i="31"/>
  <c r="K805" i="31"/>
  <c r="K727" i="31"/>
  <c r="K649" i="31"/>
  <c r="K610" i="31"/>
  <c r="K571" i="31"/>
  <c r="K493" i="31"/>
  <c r="K415" i="31"/>
  <c r="K298" i="31"/>
  <c r="K259" i="31"/>
  <c r="K220" i="31"/>
  <c r="K532" i="31"/>
  <c r="K454" i="31"/>
  <c r="K376" i="31"/>
  <c r="K337" i="31"/>
  <c r="K182" i="31"/>
  <c r="K143" i="31"/>
  <c r="K105" i="31"/>
  <c r="K29" i="31"/>
  <c r="K67" i="31"/>
  <c r="A123" i="31"/>
  <c r="A47" i="31"/>
  <c r="A8" i="31"/>
  <c r="AY7" i="26"/>
  <c r="H105" i="31" s="1"/>
  <c r="AA7" i="26"/>
  <c r="AN7" i="26"/>
  <c r="H98" i="31" s="1"/>
  <c r="BK7" i="26"/>
  <c r="H110" i="31" s="1"/>
  <c r="AN9" i="26"/>
  <c r="H175" i="31" s="1"/>
  <c r="AY9" i="26"/>
  <c r="H182" i="31" s="1"/>
  <c r="AA9" i="26"/>
  <c r="BK9" i="26"/>
  <c r="H187" i="31" s="1"/>
  <c r="AY11" i="26"/>
  <c r="H259" i="31" s="1"/>
  <c r="AA11" i="26"/>
  <c r="H246" i="31" s="1"/>
  <c r="AN11" i="26"/>
  <c r="H252" i="31" s="1"/>
  <c r="BK11" i="26"/>
  <c r="H264" i="31" s="1"/>
  <c r="AN13" i="26"/>
  <c r="H330" i="31" s="1"/>
  <c r="AY13" i="26"/>
  <c r="H337" i="31" s="1"/>
  <c r="AA13" i="26"/>
  <c r="BK13" i="26"/>
  <c r="H342" i="31" s="1"/>
  <c r="AY15" i="26"/>
  <c r="H415" i="31" s="1"/>
  <c r="AA15" i="26"/>
  <c r="H402" i="31" s="1"/>
  <c r="AN15" i="26"/>
  <c r="H408" i="31" s="1"/>
  <c r="BK15" i="26"/>
  <c r="H420" i="31" s="1"/>
  <c r="AN17" i="26"/>
  <c r="H486" i="31" s="1"/>
  <c r="AY17" i="26"/>
  <c r="H493" i="31" s="1"/>
  <c r="AA17" i="26"/>
  <c r="BK17" i="26"/>
  <c r="H498" i="31" s="1"/>
  <c r="AY19" i="26"/>
  <c r="H571" i="31" s="1"/>
  <c r="AA19" i="26"/>
  <c r="H558" i="31" s="1"/>
  <c r="AN19" i="26"/>
  <c r="H564" i="31" s="1"/>
  <c r="BK19" i="26"/>
  <c r="H576" i="31" s="1"/>
  <c r="AN21" i="26"/>
  <c r="H642" i="31" s="1"/>
  <c r="AY21" i="26"/>
  <c r="H649" i="31" s="1"/>
  <c r="AA21" i="26"/>
  <c r="BK21" i="26"/>
  <c r="H654" i="31" s="1"/>
  <c r="AY23" i="26"/>
  <c r="H727" i="31" s="1"/>
  <c r="AA23" i="26"/>
  <c r="H714" i="31" s="1"/>
  <c r="AN23" i="26"/>
  <c r="H720" i="31" s="1"/>
  <c r="BK23" i="26"/>
  <c r="H732" i="31" s="1"/>
  <c r="AN25" i="26"/>
  <c r="H798" i="31" s="1"/>
  <c r="AY25" i="26"/>
  <c r="H805" i="31" s="1"/>
  <c r="AA25" i="26"/>
  <c r="BK25" i="26"/>
  <c r="H810" i="31" s="1"/>
  <c r="AY27" i="26"/>
  <c r="H883" i="31" s="1"/>
  <c r="AA27" i="26"/>
  <c r="H870" i="31" s="1"/>
  <c r="AN27" i="26"/>
  <c r="H876" i="31" s="1"/>
  <c r="BK27" i="26"/>
  <c r="H888" i="31" s="1"/>
  <c r="AN29" i="26"/>
  <c r="H954" i="31" s="1"/>
  <c r="AY29" i="26"/>
  <c r="H961" i="31" s="1"/>
  <c r="AA29" i="26"/>
  <c r="BK29" i="26"/>
  <c r="H966" i="31" s="1"/>
  <c r="AY31" i="26"/>
  <c r="H1039" i="31" s="1"/>
  <c r="AA31" i="26"/>
  <c r="H1026" i="31" s="1"/>
  <c r="AN31" i="26"/>
  <c r="H1032" i="31" s="1"/>
  <c r="BK31" i="26"/>
  <c r="H1044" i="31" s="1"/>
  <c r="AN33" i="26"/>
  <c r="H1110" i="31" s="1"/>
  <c r="AY33" i="26"/>
  <c r="H1117" i="31" s="1"/>
  <c r="AA33" i="26"/>
  <c r="BK33" i="26"/>
  <c r="H1122" i="31" s="1"/>
  <c r="BK8" i="26"/>
  <c r="H148" i="31" s="1"/>
  <c r="AN8" i="26"/>
  <c r="H136" i="31" s="1"/>
  <c r="AY8" i="26"/>
  <c r="H143" i="31" s="1"/>
  <c r="AA8" i="26"/>
  <c r="AN10" i="26"/>
  <c r="H213" i="31" s="1"/>
  <c r="BK10" i="26"/>
  <c r="H225" i="31" s="1"/>
  <c r="AY10" i="26"/>
  <c r="H220" i="31" s="1"/>
  <c r="AA10" i="26"/>
  <c r="BK12" i="26"/>
  <c r="H303" i="31" s="1"/>
  <c r="AN12" i="26"/>
  <c r="H291" i="31" s="1"/>
  <c r="AY12" i="26"/>
  <c r="H298" i="31" s="1"/>
  <c r="AA12" i="26"/>
  <c r="AN14" i="26"/>
  <c r="H369" i="31" s="1"/>
  <c r="BK14" i="26"/>
  <c r="H381" i="31" s="1"/>
  <c r="AY14" i="26"/>
  <c r="H376" i="31" s="1"/>
  <c r="AA14" i="26"/>
  <c r="BK16" i="26"/>
  <c r="H459" i="31" s="1"/>
  <c r="AN16" i="26"/>
  <c r="H447" i="31" s="1"/>
  <c r="AY16" i="26"/>
  <c r="H454" i="31" s="1"/>
  <c r="AA16" i="26"/>
  <c r="AN18" i="26"/>
  <c r="H525" i="31" s="1"/>
  <c r="BK18" i="26"/>
  <c r="H537" i="31" s="1"/>
  <c r="AY18" i="26"/>
  <c r="H532" i="31" s="1"/>
  <c r="AA18" i="26"/>
  <c r="BK20" i="26"/>
  <c r="H615" i="31" s="1"/>
  <c r="AN20" i="26"/>
  <c r="H603" i="31" s="1"/>
  <c r="AY20" i="26"/>
  <c r="H610" i="31" s="1"/>
  <c r="AA20" i="26"/>
  <c r="AN22" i="26"/>
  <c r="H681" i="31" s="1"/>
  <c r="BK22" i="26"/>
  <c r="H693" i="31" s="1"/>
  <c r="AY22" i="26"/>
  <c r="H688" i="31" s="1"/>
  <c r="AA22" i="26"/>
  <c r="BK24" i="26"/>
  <c r="H771" i="31" s="1"/>
  <c r="AN24" i="26"/>
  <c r="H759" i="31" s="1"/>
  <c r="AY24" i="26"/>
  <c r="H766" i="31" s="1"/>
  <c r="AA24" i="26"/>
  <c r="AN26" i="26"/>
  <c r="H837" i="31" s="1"/>
  <c r="BK26" i="26"/>
  <c r="H849" i="31" s="1"/>
  <c r="AY26" i="26"/>
  <c r="H844" i="31" s="1"/>
  <c r="AA26" i="26"/>
  <c r="BK28" i="26"/>
  <c r="H927" i="31" s="1"/>
  <c r="AN28" i="26"/>
  <c r="H915" i="31" s="1"/>
  <c r="AY28" i="26"/>
  <c r="H922" i="31" s="1"/>
  <c r="AA28" i="26"/>
  <c r="AN30" i="26"/>
  <c r="H993" i="31" s="1"/>
  <c r="BK30" i="26"/>
  <c r="H1005" i="31" s="1"/>
  <c r="AY30" i="26"/>
  <c r="H1000" i="31" s="1"/>
  <c r="AA30" i="26"/>
  <c r="AN32" i="26"/>
  <c r="H1071" i="31" s="1"/>
  <c r="AY32" i="26"/>
  <c r="H1078" i="31" s="1"/>
  <c r="AA32" i="26"/>
  <c r="BK32" i="26"/>
  <c r="H1083" i="31" s="1"/>
  <c r="AN34" i="26"/>
  <c r="H1149" i="31" s="1"/>
  <c r="BK34" i="26"/>
  <c r="H1161" i="31" s="1"/>
  <c r="AY34" i="26"/>
  <c r="H1156" i="31" s="1"/>
  <c r="AA34" i="26"/>
  <c r="A85" i="31"/>
  <c r="AN6" i="26"/>
  <c r="H60" i="31" s="1"/>
  <c r="BK6" i="26"/>
  <c r="H72" i="31" s="1"/>
  <c r="AA6" i="26"/>
  <c r="AY6" i="26"/>
  <c r="H67" i="31" s="1"/>
  <c r="O4" i="26"/>
  <c r="N28" i="31" s="1"/>
  <c r="U36" i="26"/>
  <c r="F22" i="34" s="1"/>
  <c r="K15" i="31"/>
  <c r="K22" i="31"/>
  <c r="M4" i="26"/>
  <c r="AL36" i="26"/>
  <c r="F49" i="34" s="1"/>
  <c r="AB36" i="26"/>
  <c r="F36" i="34" s="1"/>
  <c r="C8" i="26"/>
  <c r="AM36" i="26"/>
  <c r="F50" i="34" s="1"/>
  <c r="BA36" i="26"/>
  <c r="O37" i="34" s="1"/>
  <c r="AD36" i="26"/>
  <c r="F37" i="34" s="1"/>
  <c r="T36" i="26"/>
  <c r="F21" i="34" s="1"/>
  <c r="Y36" i="26"/>
  <c r="F30" i="34" s="1"/>
  <c r="AO36" i="26"/>
  <c r="O20" i="34" s="1"/>
  <c r="AZ36" i="26"/>
  <c r="O36" i="34" s="1"/>
  <c r="S36" i="26"/>
  <c r="F20" i="34" s="1"/>
  <c r="AR36" i="26"/>
  <c r="O23" i="34" s="1"/>
  <c r="AP36" i="26"/>
  <c r="O21" i="34" s="1"/>
  <c r="AW36" i="4"/>
  <c r="AP36" i="4" s="1"/>
  <c r="AY5" i="26"/>
  <c r="H29" i="31" s="1"/>
  <c r="AN5" i="26"/>
  <c r="BK5" i="26"/>
  <c r="H34" i="31" s="1"/>
  <c r="AA5" i="26"/>
  <c r="A6" i="26" l="1"/>
  <c r="A8" i="26"/>
  <c r="C7" i="26"/>
  <c r="B9" i="4"/>
  <c r="B9" i="26"/>
  <c r="A9" i="4"/>
  <c r="A9" i="26"/>
  <c r="N1155" i="31"/>
  <c r="N1077" i="31"/>
  <c r="N999" i="31"/>
  <c r="N921" i="31"/>
  <c r="N843" i="31"/>
  <c r="N765" i="31"/>
  <c r="N687" i="31"/>
  <c r="N1116" i="31"/>
  <c r="N1038" i="31"/>
  <c r="N960" i="31"/>
  <c r="N882" i="31"/>
  <c r="N804" i="31"/>
  <c r="N726" i="31"/>
  <c r="N648" i="31"/>
  <c r="N609" i="31"/>
  <c r="N570" i="31"/>
  <c r="N492" i="31"/>
  <c r="N336" i="31"/>
  <c r="N297" i="31"/>
  <c r="N258" i="31"/>
  <c r="N219" i="31"/>
  <c r="N181" i="31"/>
  <c r="N531" i="31"/>
  <c r="N453" i="31"/>
  <c r="N414" i="31"/>
  <c r="N375" i="31"/>
  <c r="N142" i="31"/>
  <c r="N104" i="31"/>
  <c r="N66" i="31"/>
  <c r="O34" i="26"/>
  <c r="O32" i="26"/>
  <c r="O30" i="26"/>
  <c r="J999" i="31" s="1"/>
  <c r="P999" i="31" s="1"/>
  <c r="M28" i="26"/>
  <c r="J908" i="31" s="1"/>
  <c r="P908" i="31" s="1"/>
  <c r="H909" i="31"/>
  <c r="O26" i="26"/>
  <c r="M24" i="26"/>
  <c r="J752" i="31" s="1"/>
  <c r="P752" i="31" s="1"/>
  <c r="H753" i="31"/>
  <c r="O22" i="26"/>
  <c r="M20" i="26"/>
  <c r="J596" i="31" s="1"/>
  <c r="P596" i="31" s="1"/>
  <c r="H597" i="31"/>
  <c r="O18" i="26"/>
  <c r="J531" i="31" s="1"/>
  <c r="P531" i="31" s="1"/>
  <c r="M16" i="26"/>
  <c r="J440" i="31" s="1"/>
  <c r="P440" i="31" s="1"/>
  <c r="H441" i="31"/>
  <c r="O14" i="26"/>
  <c r="J375" i="31" s="1"/>
  <c r="P375" i="31" s="1"/>
  <c r="M12" i="26"/>
  <c r="J284" i="31" s="1"/>
  <c r="P284" i="31" s="1"/>
  <c r="H285" i="31"/>
  <c r="O10" i="26"/>
  <c r="M33" i="26"/>
  <c r="J1103" i="31" s="1"/>
  <c r="P1103" i="31" s="1"/>
  <c r="H1104" i="31"/>
  <c r="M29" i="26"/>
  <c r="J947" i="31" s="1"/>
  <c r="P947" i="31" s="1"/>
  <c r="H948" i="31"/>
  <c r="M25" i="26"/>
  <c r="J791" i="31" s="1"/>
  <c r="P791" i="31" s="1"/>
  <c r="H792" i="31"/>
  <c r="M21" i="26"/>
  <c r="J635" i="31" s="1"/>
  <c r="P635" i="31" s="1"/>
  <c r="H636" i="31"/>
  <c r="M17" i="26"/>
  <c r="J479" i="31" s="1"/>
  <c r="P479" i="31" s="1"/>
  <c r="H480" i="31"/>
  <c r="M13" i="26"/>
  <c r="J323" i="31" s="1"/>
  <c r="P323" i="31" s="1"/>
  <c r="H324" i="31"/>
  <c r="M9" i="26"/>
  <c r="H169" i="31"/>
  <c r="N1103" i="31"/>
  <c r="N1025" i="31"/>
  <c r="N947" i="31"/>
  <c r="N869" i="31"/>
  <c r="N791" i="31"/>
  <c r="N713" i="31"/>
  <c r="N1142" i="31"/>
  <c r="N1064" i="31"/>
  <c r="N986" i="31"/>
  <c r="N908" i="31"/>
  <c r="N830" i="31"/>
  <c r="N752" i="31"/>
  <c r="N674" i="31"/>
  <c r="N635" i="31"/>
  <c r="N596" i="31"/>
  <c r="N518" i="31"/>
  <c r="N440" i="31"/>
  <c r="N362" i="31"/>
  <c r="N284" i="31"/>
  <c r="N245" i="31"/>
  <c r="N168" i="31"/>
  <c r="N557" i="31"/>
  <c r="N479" i="31"/>
  <c r="N401" i="31"/>
  <c r="N323" i="31"/>
  <c r="N206" i="31"/>
  <c r="N129" i="31"/>
  <c r="N91" i="31"/>
  <c r="J4" i="26"/>
  <c r="N53" i="31"/>
  <c r="M34" i="26"/>
  <c r="J1142" i="31" s="1"/>
  <c r="P1142" i="31" s="1"/>
  <c r="H1143" i="31"/>
  <c r="M32" i="26"/>
  <c r="J1064" i="31" s="1"/>
  <c r="P1064" i="31" s="1"/>
  <c r="H1065" i="31"/>
  <c r="M30" i="26"/>
  <c r="J986" i="31" s="1"/>
  <c r="P986" i="31" s="1"/>
  <c r="H987" i="31"/>
  <c r="O28" i="26"/>
  <c r="M26" i="26"/>
  <c r="J830" i="31" s="1"/>
  <c r="P830" i="31" s="1"/>
  <c r="H831" i="31"/>
  <c r="O24" i="26"/>
  <c r="M22" i="26"/>
  <c r="J674" i="31" s="1"/>
  <c r="P674" i="31" s="1"/>
  <c r="H675" i="31"/>
  <c r="O20" i="26"/>
  <c r="M18" i="26"/>
  <c r="J518" i="31" s="1"/>
  <c r="P518" i="31" s="1"/>
  <c r="H519" i="31"/>
  <c r="O16" i="26"/>
  <c r="M14" i="26"/>
  <c r="J362" i="31" s="1"/>
  <c r="P362" i="31" s="1"/>
  <c r="H363" i="31"/>
  <c r="O12" i="26"/>
  <c r="J297" i="31" s="1"/>
  <c r="P297" i="31" s="1"/>
  <c r="M10" i="26"/>
  <c r="J206" i="31" s="1"/>
  <c r="P206" i="31" s="1"/>
  <c r="H207" i="31"/>
  <c r="O33" i="26"/>
  <c r="J1116" i="31" s="1"/>
  <c r="P1116" i="31" s="1"/>
  <c r="O31" i="26"/>
  <c r="J1038" i="31" s="1"/>
  <c r="P1038" i="31" s="1"/>
  <c r="O29" i="26"/>
  <c r="J960" i="31" s="1"/>
  <c r="P960" i="31" s="1"/>
  <c r="O27" i="26"/>
  <c r="O25" i="26"/>
  <c r="J804" i="31" s="1"/>
  <c r="P804" i="31" s="1"/>
  <c r="O23" i="26"/>
  <c r="J726" i="31" s="1"/>
  <c r="P726" i="31" s="1"/>
  <c r="O21" i="26"/>
  <c r="O19" i="26"/>
  <c r="J570" i="31" s="1"/>
  <c r="P570" i="31" s="1"/>
  <c r="O17" i="26"/>
  <c r="J492" i="31" s="1"/>
  <c r="P492" i="31" s="1"/>
  <c r="O15" i="26"/>
  <c r="J414" i="31" s="1"/>
  <c r="P414" i="31" s="1"/>
  <c r="O13" i="26"/>
  <c r="J336" i="31" s="1"/>
  <c r="P336" i="31" s="1"/>
  <c r="O11" i="26"/>
  <c r="J258" i="31" s="1"/>
  <c r="P258" i="31" s="1"/>
  <c r="O9" i="26"/>
  <c r="J181" i="31" s="1"/>
  <c r="P181" i="31" s="1"/>
  <c r="O8" i="26"/>
  <c r="J142" i="31" s="1"/>
  <c r="P142" i="31" s="1"/>
  <c r="O7" i="26"/>
  <c r="J104" i="31" s="1"/>
  <c r="P104" i="31" s="1"/>
  <c r="H130" i="31"/>
  <c r="M8" i="26"/>
  <c r="J129" i="31" s="1"/>
  <c r="P129" i="31" s="1"/>
  <c r="M31" i="26"/>
  <c r="J1025" i="31" s="1"/>
  <c r="P1025" i="31" s="1"/>
  <c r="M27" i="26"/>
  <c r="J869" i="31" s="1"/>
  <c r="P869" i="31" s="1"/>
  <c r="M23" i="26"/>
  <c r="J713" i="31" s="1"/>
  <c r="P713" i="31" s="1"/>
  <c r="M19" i="26"/>
  <c r="J557" i="31" s="1"/>
  <c r="P557" i="31" s="1"/>
  <c r="M15" i="26"/>
  <c r="J401" i="31" s="1"/>
  <c r="P401" i="31" s="1"/>
  <c r="M11" i="26"/>
  <c r="J245" i="31" s="1"/>
  <c r="P245" i="31" s="1"/>
  <c r="H92" i="31"/>
  <c r="M7" i="26"/>
  <c r="J91" i="31" s="1"/>
  <c r="P91" i="31" s="1"/>
  <c r="O6" i="26"/>
  <c r="J66" i="31" s="1"/>
  <c r="P66" i="31" s="1"/>
  <c r="H54" i="31"/>
  <c r="M6" i="26"/>
  <c r="J53" i="31" s="1"/>
  <c r="P53" i="31" s="1"/>
  <c r="O5" i="26"/>
  <c r="P5" i="26" s="1"/>
  <c r="P30" i="26"/>
  <c r="N14" i="31"/>
  <c r="C9" i="26"/>
  <c r="C9" i="4"/>
  <c r="N33" i="26"/>
  <c r="N29" i="26"/>
  <c r="H22" i="31"/>
  <c r="AN36" i="26"/>
  <c r="F9" i="34" s="1"/>
  <c r="M5" i="26"/>
  <c r="AA36" i="26"/>
  <c r="F8" i="34" s="1"/>
  <c r="H15" i="31"/>
  <c r="AY36" i="26"/>
  <c r="F11" i="34" s="1"/>
  <c r="BK36" i="26"/>
  <c r="F12" i="34" s="1"/>
  <c r="P7" i="26" l="1"/>
  <c r="N12" i="26"/>
  <c r="P18" i="26"/>
  <c r="N11" i="26"/>
  <c r="P8" i="26"/>
  <c r="N20" i="26"/>
  <c r="N28" i="26"/>
  <c r="A10" i="4"/>
  <c r="A10" i="26"/>
  <c r="B10" i="26"/>
  <c r="B10" i="4"/>
  <c r="N27" i="26"/>
  <c r="P13" i="26"/>
  <c r="N30" i="26"/>
  <c r="N22" i="26"/>
  <c r="P14" i="26"/>
  <c r="P23" i="26"/>
  <c r="N13" i="26"/>
  <c r="P15" i="26"/>
  <c r="P12" i="26"/>
  <c r="P19" i="26"/>
  <c r="P25" i="26"/>
  <c r="P31" i="26"/>
  <c r="P17" i="26"/>
  <c r="P29" i="26"/>
  <c r="P11" i="26"/>
  <c r="P9" i="26"/>
  <c r="J648" i="31"/>
  <c r="P648" i="31" s="1"/>
  <c r="P21" i="26"/>
  <c r="J882" i="31"/>
  <c r="P882" i="31" s="1"/>
  <c r="P27" i="26"/>
  <c r="J453" i="31"/>
  <c r="P453" i="31" s="1"/>
  <c r="P16" i="26"/>
  <c r="J609" i="31"/>
  <c r="P609" i="31" s="1"/>
  <c r="P20" i="26"/>
  <c r="J765" i="31"/>
  <c r="P765" i="31" s="1"/>
  <c r="P24" i="26"/>
  <c r="J921" i="31"/>
  <c r="P921" i="31" s="1"/>
  <c r="P28" i="26"/>
  <c r="P1138" i="31"/>
  <c r="P1060" i="31"/>
  <c r="P982" i="31"/>
  <c r="P904" i="31"/>
  <c r="P826" i="31"/>
  <c r="P748" i="31"/>
  <c r="P670" i="31"/>
  <c r="P1099" i="31"/>
  <c r="P1021" i="31"/>
  <c r="P943" i="31"/>
  <c r="P865" i="31"/>
  <c r="P787" i="31"/>
  <c r="P709" i="31"/>
  <c r="P631" i="31"/>
  <c r="P553" i="31"/>
  <c r="P475" i="31"/>
  <c r="P319" i="31"/>
  <c r="P280" i="31"/>
  <c r="P241" i="31"/>
  <c r="P592" i="31"/>
  <c r="P514" i="31"/>
  <c r="P436" i="31"/>
  <c r="P397" i="31"/>
  <c r="P358" i="31"/>
  <c r="P202" i="31"/>
  <c r="P164" i="31"/>
  <c r="P125" i="31"/>
  <c r="P87" i="31"/>
  <c r="P49" i="31"/>
  <c r="N164" i="31"/>
  <c r="N319" i="31"/>
  <c r="N475" i="31"/>
  <c r="N631" i="31"/>
  <c r="N633" i="31" s="1"/>
  <c r="N787" i="31"/>
  <c r="N943" i="31"/>
  <c r="N1099" i="31"/>
  <c r="N202" i="31"/>
  <c r="N204" i="31" s="1"/>
  <c r="N358" i="31"/>
  <c r="N514" i="31"/>
  <c r="N670" i="31"/>
  <c r="N672" i="31" s="1"/>
  <c r="N826" i="31"/>
  <c r="N828" i="31" s="1"/>
  <c r="N982" i="31"/>
  <c r="N1138" i="31"/>
  <c r="N49" i="31"/>
  <c r="N87" i="31"/>
  <c r="N89" i="31" s="1"/>
  <c r="N241" i="31"/>
  <c r="N397" i="31"/>
  <c r="N399" i="31" s="1"/>
  <c r="N553" i="31"/>
  <c r="N555" i="31" s="1"/>
  <c r="N709" i="31"/>
  <c r="N711" i="31" s="1"/>
  <c r="N865" i="31"/>
  <c r="N1021" i="31"/>
  <c r="N125" i="31"/>
  <c r="N127" i="31" s="1"/>
  <c r="N280" i="31"/>
  <c r="N282" i="31" s="1"/>
  <c r="N436" i="31"/>
  <c r="N592" i="31"/>
  <c r="N748" i="31"/>
  <c r="N904" i="31"/>
  <c r="N906" i="31" s="1"/>
  <c r="N1060" i="31"/>
  <c r="J219" i="31"/>
  <c r="P219" i="31" s="1"/>
  <c r="P10" i="26"/>
  <c r="J687" i="31"/>
  <c r="P687" i="31" s="1"/>
  <c r="P22" i="26"/>
  <c r="J843" i="31"/>
  <c r="P843" i="31" s="1"/>
  <c r="P26" i="26"/>
  <c r="J1077" i="31"/>
  <c r="P1077" i="31" s="1"/>
  <c r="P32" i="26"/>
  <c r="J1155" i="31"/>
  <c r="P1155" i="31" s="1"/>
  <c r="P34" i="26"/>
  <c r="N31" i="26"/>
  <c r="N7" i="26"/>
  <c r="P6" i="26"/>
  <c r="J28" i="31"/>
  <c r="P28" i="31" s="1"/>
  <c r="N23" i="26"/>
  <c r="N32" i="26"/>
  <c r="N21" i="26"/>
  <c r="N34" i="26"/>
  <c r="C10" i="26"/>
  <c r="C10" i="4"/>
  <c r="N10" i="26"/>
  <c r="N15" i="26"/>
  <c r="N16" i="26"/>
  <c r="N17" i="26"/>
  <c r="N14" i="26"/>
  <c r="N18" i="26"/>
  <c r="N8" i="26"/>
  <c r="N6" i="26"/>
  <c r="N9" i="26"/>
  <c r="N26" i="26"/>
  <c r="N19" i="26"/>
  <c r="N25" i="26"/>
  <c r="N24" i="26"/>
  <c r="J14" i="31"/>
  <c r="P14" i="31" s="1"/>
  <c r="N5" i="26"/>
  <c r="P33" i="26"/>
  <c r="N867" i="31" l="1"/>
  <c r="N243" i="31"/>
  <c r="N984" i="31"/>
  <c r="N51" i="31"/>
  <c r="N594" i="31"/>
  <c r="N1023" i="31"/>
  <c r="N1140" i="31"/>
  <c r="N516" i="31"/>
  <c r="N321" i="31"/>
  <c r="N945" i="31"/>
  <c r="N1062" i="31"/>
  <c r="N750" i="31"/>
  <c r="N438" i="31"/>
  <c r="N360" i="31"/>
  <c r="N1101" i="31"/>
  <c r="N789" i="31"/>
  <c r="N477" i="31"/>
  <c r="N166" i="31"/>
  <c r="B11" i="26"/>
  <c r="B11" i="4"/>
  <c r="A11" i="4"/>
  <c r="A11" i="26"/>
  <c r="C11" i="26"/>
  <c r="C11" i="4"/>
  <c r="P10" i="31"/>
  <c r="N40" i="26"/>
  <c r="N41" i="26" s="1"/>
  <c r="P40" i="26"/>
  <c r="P41" i="26" s="1"/>
  <c r="B12" i="26" l="1"/>
  <c r="B12" i="4"/>
  <c r="A12" i="4"/>
  <c r="A12" i="26"/>
  <c r="C12" i="26"/>
  <c r="C12" i="4"/>
  <c r="M36" i="26"/>
  <c r="N37" i="26" s="1"/>
  <c r="F7" i="34" s="1"/>
  <c r="J36" i="26"/>
  <c r="F3" i="34" s="1"/>
  <c r="K5" i="26"/>
  <c r="M8" i="31"/>
  <c r="O36" i="26"/>
  <c r="P37" i="26" s="1"/>
  <c r="F10" i="34" s="1"/>
  <c r="N10" i="31"/>
  <c r="N12" i="31" s="1"/>
  <c r="N42" i="26"/>
  <c r="N43" i="26" s="1"/>
  <c r="P42" i="26"/>
  <c r="B13" i="26" l="1"/>
  <c r="B13" i="4"/>
  <c r="A13" i="26"/>
  <c r="A13" i="4"/>
  <c r="C13" i="4"/>
  <c r="C13" i="26"/>
  <c r="K52" i="26"/>
  <c r="K40" i="26"/>
  <c r="K37" i="26"/>
  <c r="P43" i="26"/>
  <c r="P44" i="26" s="1"/>
  <c r="N44" i="26"/>
  <c r="N45" i="26" s="1"/>
  <c r="A14" i="26" l="1"/>
  <c r="A14" i="4"/>
  <c r="B14" i="4"/>
  <c r="B14" i="26"/>
  <c r="C14" i="4"/>
  <c r="C14" i="26"/>
  <c r="F13" i="34"/>
  <c r="F4" i="34"/>
  <c r="K41" i="26"/>
  <c r="K42" i="26" s="1"/>
  <c r="N46" i="26"/>
  <c r="N47" i="26" s="1"/>
  <c r="N48" i="26" s="1"/>
  <c r="N49" i="26" s="1"/>
  <c r="P45" i="26"/>
  <c r="P46" i="26" s="1"/>
  <c r="A15" i="26" l="1"/>
  <c r="A15" i="4"/>
  <c r="B15" i="26"/>
  <c r="B15" i="4"/>
  <c r="C15" i="26"/>
  <c r="C15" i="4"/>
  <c r="K43" i="26"/>
  <c r="K44" i="26" s="1"/>
  <c r="K45" i="26" s="1"/>
  <c r="K46" i="26" s="1"/>
  <c r="K47" i="26" s="1"/>
  <c r="K48" i="26" s="1"/>
  <c r="K49" i="26" s="1"/>
  <c r="P47" i="26"/>
  <c r="P48" i="26" s="1"/>
  <c r="P49" i="26" s="1"/>
  <c r="B16" i="4" l="1"/>
  <c r="B16" i="26"/>
  <c r="A16" i="26"/>
  <c r="A16" i="4"/>
  <c r="C16" i="26"/>
  <c r="C16" i="4"/>
  <c r="A17" i="4" l="1"/>
  <c r="A17" i="26"/>
  <c r="B17" i="26"/>
  <c r="B17" i="4"/>
  <c r="C17" i="4"/>
  <c r="C17" i="26"/>
  <c r="B18" i="26" l="1"/>
  <c r="B18" i="4"/>
  <c r="A18" i="26"/>
  <c r="A18" i="4"/>
  <c r="C18" i="4"/>
  <c r="C18" i="26"/>
  <c r="A19" i="4" l="1"/>
  <c r="A19" i="26"/>
  <c r="B19" i="26"/>
  <c r="B19" i="4"/>
  <c r="C19" i="26"/>
  <c r="C19" i="4"/>
  <c r="B20" i="4" l="1"/>
  <c r="B20" i="26"/>
  <c r="A20" i="26"/>
  <c r="A20" i="4"/>
  <c r="C20" i="26"/>
  <c r="C20" i="4"/>
  <c r="A21" i="4" l="1"/>
  <c r="A21" i="26"/>
  <c r="B21" i="26"/>
  <c r="B21" i="4"/>
  <c r="C21" i="4"/>
  <c r="C21" i="26"/>
  <c r="B22" i="4" l="1"/>
  <c r="B22" i="26"/>
  <c r="A22" i="26"/>
  <c r="A22" i="4"/>
  <c r="C22" i="4"/>
  <c r="C22" i="26"/>
  <c r="A23" i="26" l="1"/>
  <c r="A23" i="4"/>
  <c r="B23" i="4"/>
  <c r="B23" i="26"/>
  <c r="C23" i="4"/>
  <c r="C23" i="26"/>
  <c r="A24" i="4" l="1"/>
  <c r="A24" i="26"/>
  <c r="B24" i="4"/>
  <c r="B24" i="26"/>
  <c r="C24" i="4"/>
  <c r="C24" i="26"/>
  <c r="B25" i="26" l="1"/>
  <c r="B25" i="4"/>
  <c r="A25" i="4"/>
  <c r="A25" i="26"/>
  <c r="C25" i="4"/>
  <c r="C25" i="26"/>
  <c r="B26" i="26" l="1"/>
  <c r="B26" i="4"/>
  <c r="A26" i="4"/>
  <c r="A26" i="26"/>
  <c r="C26" i="26"/>
  <c r="C26" i="4"/>
  <c r="B27" i="26" l="1"/>
  <c r="B27" i="4"/>
  <c r="A27" i="4"/>
  <c r="A27" i="26"/>
  <c r="C27" i="26"/>
  <c r="C27" i="4"/>
  <c r="A28" i="4" l="1"/>
  <c r="A28" i="26"/>
  <c r="B28" i="4"/>
  <c r="B28" i="26"/>
  <c r="C28" i="26"/>
  <c r="C28" i="4"/>
  <c r="B29" i="26" l="1"/>
  <c r="B29" i="4"/>
  <c r="A29" i="26"/>
  <c r="A29" i="4"/>
  <c r="C29" i="4"/>
  <c r="C29" i="26"/>
  <c r="A30" i="26" l="1"/>
  <c r="A30" i="4"/>
  <c r="B30" i="26"/>
  <c r="B30" i="4"/>
  <c r="C30" i="26"/>
  <c r="C30" i="4"/>
  <c r="B31" i="26" l="1"/>
  <c r="B31" i="4"/>
  <c r="A31" i="4"/>
  <c r="A31" i="26"/>
  <c r="C31" i="26"/>
  <c r="C31" i="4"/>
  <c r="A32" i="4" l="1"/>
  <c r="A32" i="26"/>
  <c r="B32" i="26"/>
  <c r="B32" i="4"/>
  <c r="C32" i="4"/>
  <c r="C32" i="26"/>
  <c r="A33" i="4" l="1"/>
  <c r="A34" i="26" s="1"/>
  <c r="A33" i="26"/>
  <c r="B33" i="26"/>
  <c r="B33" i="4"/>
  <c r="B34" i="26" s="1"/>
  <c r="C33" i="4"/>
  <c r="C34" i="26" s="1"/>
  <c r="C33" i="26"/>
</calcChain>
</file>

<file path=xl/sharedStrings.xml><?xml version="1.0" encoding="utf-8"?>
<sst xmlns="http://schemas.openxmlformats.org/spreadsheetml/2006/main" count="1207" uniqueCount="305">
  <si>
    <t>Rem</t>
  </si>
  <si>
    <t>Légende</t>
  </si>
  <si>
    <t>En cas de problème</t>
  </si>
  <si>
    <t>60/69</t>
  </si>
  <si>
    <t>70/79</t>
  </si>
  <si>
    <t>40/49</t>
  </si>
  <si>
    <t>50/59</t>
  </si>
  <si>
    <t>10/19</t>
  </si>
  <si>
    <t>20/29</t>
  </si>
  <si>
    <t>%</t>
  </si>
  <si>
    <t xml:space="preserve">                       Domaines       </t>
  </si>
  <si>
    <t>Cliquez ici pour commencer l'encodage</t>
  </si>
  <si>
    <t>Taux de réussite :</t>
  </si>
  <si>
    <t>Moyenne</t>
  </si>
  <si>
    <t>0/9</t>
  </si>
  <si>
    <t>80/89</t>
  </si>
  <si>
    <t>90/100</t>
  </si>
  <si>
    <t>Participants</t>
  </si>
  <si>
    <t>Incomplet</t>
  </si>
  <si>
    <t>30/39</t>
  </si>
  <si>
    <t>Catégorie</t>
  </si>
  <si>
    <t>Classe</t>
  </si>
  <si>
    <t>a / !</t>
  </si>
  <si>
    <t>École</t>
  </si>
  <si>
    <t>Élèves</t>
  </si>
  <si>
    <t>Élèves absents à la totalité de l'épreuve</t>
  </si>
  <si>
    <t>NOM</t>
  </si>
  <si>
    <t>Prénom</t>
  </si>
  <si>
    <t>Absent(e) : si l'élève a été absent à une partie de l'épreuve, le résultat global ne s'inscrit que s'il a obtenu 50/100 au moins.
Les résultats des domaines où l'élève était partiellement absent n'apparaissent pas.</t>
  </si>
  <si>
    <r>
      <t xml:space="preserve">Élèves qui ont réussi </t>
    </r>
    <r>
      <rPr>
        <b/>
        <u/>
        <sz val="9"/>
        <rFont val="Arial"/>
        <family val="2"/>
      </rPr>
      <t>même en n'ayant pas présenté toute l'épreuve</t>
    </r>
    <r>
      <rPr>
        <b/>
        <sz val="9"/>
        <rFont val="Arial"/>
        <family val="2"/>
      </rPr>
      <t>.</t>
    </r>
  </si>
  <si>
    <r>
      <t>Absent</t>
    </r>
    <r>
      <rPr>
        <b/>
        <sz val="10"/>
        <rFont val="Arial"/>
        <family val="2"/>
      </rPr>
      <t>(e)</t>
    </r>
  </si>
  <si>
    <t>Élèves absents à la totalité de l'épreuve ou qui ont raté l'épreuve car ils n'ont pas présenté une partie de celle-ci.</t>
  </si>
  <si>
    <t>Élèves qui ont raté l'épreuve.</t>
  </si>
  <si>
    <t>Nom</t>
  </si>
  <si>
    <t xml:space="preserve"> </t>
  </si>
  <si>
    <r>
      <t xml:space="preserve">N° FASE 
</t>
    </r>
    <r>
      <rPr>
        <sz val="10"/>
        <rFont val="Arial"/>
        <family val="2"/>
      </rPr>
      <t>É</t>
    </r>
    <r>
      <rPr>
        <sz val="9"/>
        <rFont val="Arial"/>
        <family val="2"/>
      </rPr>
      <t>cole</t>
    </r>
  </si>
  <si>
    <r>
      <t xml:space="preserve">N° FASE 
</t>
    </r>
    <r>
      <rPr>
        <sz val="8"/>
        <rFont val="Arial"/>
        <family val="2"/>
      </rPr>
      <t>Implantation</t>
    </r>
  </si>
  <si>
    <r>
      <t xml:space="preserve">N° FASE
</t>
    </r>
    <r>
      <rPr>
        <sz val="10"/>
        <rFont val="Arial"/>
        <family val="2"/>
      </rPr>
      <t>École</t>
    </r>
  </si>
  <si>
    <r>
      <t xml:space="preserve">N° FASE
</t>
    </r>
    <r>
      <rPr>
        <sz val="8"/>
        <rFont val="Arial"/>
        <family val="2"/>
      </rPr>
      <t>Implantation</t>
    </r>
  </si>
  <si>
    <t>Items</t>
  </si>
  <si>
    <t>Maxima</t>
  </si>
  <si>
    <t>Pondération</t>
  </si>
  <si>
    <t>Passation</t>
  </si>
  <si>
    <t/>
  </si>
  <si>
    <t xml:space="preserve">Classe : </t>
  </si>
  <si>
    <r>
      <t>2</t>
    </r>
    <r>
      <rPr>
        <b/>
        <vertAlign val="superscript"/>
        <sz val="12"/>
        <color indexed="9"/>
        <rFont val="Arial"/>
        <family val="2"/>
      </rPr>
      <t>e</t>
    </r>
    <r>
      <rPr>
        <b/>
        <sz val="12"/>
        <color indexed="9"/>
        <rFont val="Arial"/>
        <family val="2"/>
      </rPr>
      <t xml:space="preserve"> secondaire</t>
    </r>
  </si>
  <si>
    <t>a</t>
  </si>
  <si>
    <t>EDM</t>
  </si>
  <si>
    <t>Item se rapportant à la formation géographique</t>
  </si>
  <si>
    <t>Item se rapportant à la formation historique</t>
  </si>
  <si>
    <t>b</t>
  </si>
  <si>
    <t>c</t>
  </si>
  <si>
    <t>des repr. de l'espace</t>
  </si>
  <si>
    <t>Localiser un lieu, un espace</t>
  </si>
  <si>
    <t>Savoirs géographiques</t>
  </si>
  <si>
    <t>Milieux naturels</t>
  </si>
  <si>
    <t>10a</t>
  </si>
  <si>
    <t>Volet géographique</t>
  </si>
  <si>
    <t>Volet historique</t>
  </si>
  <si>
    <t>Savoir-faire géographiques: utliliser/lire</t>
  </si>
  <si>
    <t>Savoir-faire historiques</t>
  </si>
  <si>
    <t>Savoir-faire historiques: utiliser/lire</t>
  </si>
  <si>
    <t>des repères du temps</t>
  </si>
  <si>
    <t>2a</t>
  </si>
  <si>
    <t>une trace du passé</t>
  </si>
  <si>
    <t>Savoirs historiques</t>
  </si>
  <si>
    <t>Organisation du temps</t>
  </si>
  <si>
    <t>Mode de vie des gens à une époque déterminée</t>
  </si>
  <si>
    <t>1a</t>
  </si>
  <si>
    <t>1b</t>
  </si>
  <si>
    <t>1c</t>
  </si>
  <si>
    <t>2b</t>
  </si>
  <si>
    <t>2c</t>
  </si>
  <si>
    <t>Savoir-faire géographiques</t>
  </si>
  <si>
    <t>-  localiser un lieu, un espace</t>
  </si>
  <si>
    <t>-  lire une image géographique</t>
  </si>
  <si>
    <t>-  identifier et caractériser les composantes du paysage</t>
  </si>
  <si>
    <t>-  identifier et caractériser des milieux naturels et leurs atouts et contraintes</t>
  </si>
  <si>
    <t>-  caractériser l'organisation de l'espace (fonctions, structurations et évolution)</t>
  </si>
  <si>
    <t>-  utiliser des repères du temps</t>
  </si>
  <si>
    <t>-  lire une trace du passé</t>
  </si>
  <si>
    <t>-  organisation du temps</t>
  </si>
  <si>
    <t>-  mettre en évidence la nature d'une trace du passé</t>
  </si>
  <si>
    <t>-  identifier et caractériser le mode de vie des gens à une époque déterminée</t>
  </si>
  <si>
    <r>
      <rPr>
        <i/>
        <sz val="8"/>
        <rFont val="Arial"/>
        <family val="2"/>
      </rPr>
      <t>-  lire un paysage sur le terrain (pas mobilisé)</t>
    </r>
  </si>
  <si>
    <t>-  exploiter des sources historiques (pas mobilisé)</t>
  </si>
  <si>
    <t>Total EDM</t>
  </si>
  <si>
    <t>Score par domaine disciplinaire</t>
  </si>
  <si>
    <t>Taux de réussite complète</t>
  </si>
  <si>
    <t>Bilan de participation et réussite par classe</t>
  </si>
  <si>
    <t>Les composantes du paysage</t>
  </si>
  <si>
    <t>Des milieux naturels</t>
  </si>
  <si>
    <t>L'organisation de l'espace</t>
  </si>
  <si>
    <t>Marc Deprez - marc.deprez@segec.be - 0495 284599</t>
  </si>
  <si>
    <t>Utiliser des représentations de l'espace</t>
  </si>
  <si>
    <t>Lire une image géographique</t>
  </si>
  <si>
    <t>Utiliser des repères du temps</t>
  </si>
  <si>
    <t>Utiliser des représentations du temps</t>
  </si>
  <si>
    <t>Lire une trace du passé</t>
  </si>
  <si>
    <t>Exploiter des sources historiques</t>
  </si>
  <si>
    <t>Mettre en évidence l'organisation du temps</t>
  </si>
  <si>
    <t>Mettre en évidence la nature d'une trace du passé</t>
  </si>
  <si>
    <t>Mettre en évidence le mode de vie des gens à une époque déterminée</t>
  </si>
  <si>
    <t>des représent. du temps</t>
  </si>
  <si>
    <t>Elle est proposée à titre indicatif. Elle permet à l'enseignant de dresser un bilan des compétences sur base de cette évaluation.</t>
  </si>
  <si>
    <t>Céline Demoustier - celine.demoustier@segec.be</t>
  </si>
  <si>
    <t>Points et complexité*</t>
  </si>
  <si>
    <t>Les 7 villes sont correctement associées aux numéros de la carte.</t>
  </si>
  <si>
    <t>S</t>
  </si>
  <si>
    <t>S/SF</t>
  </si>
  <si>
    <t>SF</t>
  </si>
  <si>
    <t>C</t>
  </si>
  <si>
    <t>10b</t>
  </si>
  <si>
    <t>Total de la partie géographique</t>
  </si>
  <si>
    <t>Total de la partie historique</t>
  </si>
  <si>
    <t>*Les indications S/SF et C donnent des informations sur le degré de complexité des questions.</t>
  </si>
  <si>
    <t>Total de l'ensemble</t>
  </si>
  <si>
    <r>
      <t>la formulation générique des indicateurs doit permettre de prendre en compte des spécificités liées aux apprentissages réalisés</t>
    </r>
    <r>
      <rPr>
        <sz val="10"/>
        <color rgb="FF000000"/>
        <rFont val="Calibri"/>
        <family val="2"/>
      </rPr>
      <t xml:space="preserve"> (vocabulaire, exemples pour illustrer les concepts, repères temporels ou spatiaux spécifiques …)</t>
    </r>
  </si>
  <si>
    <t>Q</t>
  </si>
  <si>
    <t>Identifier et classer :</t>
  </si>
  <si>
    <t>en italique : ce qui est déjà certifié au terme de l’enseignement fondamental</t>
  </si>
  <si>
    <t>…pour se situer soi-même et situer des faits dans l’espace</t>
  </si>
  <si>
    <t>…pour se déplacer</t>
  </si>
  <si>
    <t>4.1.2 Localiser un lieu, un espace</t>
  </si>
  <si>
    <t>Situer par rapport aux repères à connaitre</t>
  </si>
  <si>
    <t>Orienter selon les 8 directions cardinales</t>
  </si>
  <si>
    <t>Les résultats globaux seront envoyés aux écoles qui participent à la communication des informations.</t>
  </si>
  <si>
    <r>
      <rPr>
        <b/>
        <u/>
        <sz val="9"/>
        <rFont val="Arial"/>
        <family val="2"/>
      </rPr>
      <t>Au moins</t>
    </r>
    <r>
      <rPr>
        <b/>
        <sz val="9"/>
        <rFont val="Arial"/>
        <family val="2"/>
      </rPr>
      <t xml:space="preserve"> un encodage (Encodage réponses Es) est manquant.</t>
    </r>
  </si>
  <si>
    <t>Informations à propos de la feuille "Encodage réponses Es"</t>
  </si>
  <si>
    <t>Informations à propos de la feuille "Résultats"</t>
  </si>
  <si>
    <t>Informations à propos de la feuille "Bilan"</t>
  </si>
  <si>
    <t>Informations à propos de la feuille "indicateurs réussite"</t>
  </si>
  <si>
    <t>·         S = savoir exprimé de manière déclarative</t>
  </si>
  <si>
    <t>·         SF = exécution d’un savoir-faire dans le cadre d’une application explicite</t>
  </si>
  <si>
    <t>Informations à propos de la feuille "Tableaux apprentissages"</t>
  </si>
  <si>
    <t>Informations à propos de la feuille "Résultats classe"</t>
  </si>
  <si>
    <t>Nature trace passé</t>
  </si>
  <si>
    <t>Interactions hommes-espace</t>
  </si>
  <si>
    <t>des repères spatiaux</t>
  </si>
  <si>
    <t>-  utiliser des repères spatiaux</t>
  </si>
  <si>
    <t>Utiliser des repères spatiaux</t>
  </si>
  <si>
    <t>-  identifier des interactions hommes-espace</t>
  </si>
  <si>
    <t>-  utiliser des représentations de l'espace</t>
  </si>
  <si>
    <t>-  utiliser des représentations du temps</t>
  </si>
  <si>
    <t>Afin d'améliorer la qualité des futures évaluations, il vous est demandé de renvoyer ce document complété à marc.deprez@segec.be.</t>
  </si>
  <si>
    <t>Aucune information relative aux écoles ne sera utilisée, aucun traitement permettant la comparaison des écoles ne sera effectué.</t>
  </si>
  <si>
    <t>·         C = réalisation d’une tâche qui fait implicitement appel à des S et/ou SF (compétence)</t>
  </si>
  <si>
    <t xml:space="preserve">Nom, Prénom: </t>
  </si>
  <si>
    <r>
      <t xml:space="preserve">Pour formation historique </t>
    </r>
    <r>
      <rPr>
        <sz val="14"/>
        <color theme="1"/>
        <rFont val="Calibri"/>
        <family val="2"/>
      </rPr>
      <t>(les regroupements en S et SF sont ceux des socles de compétences)</t>
    </r>
  </si>
  <si>
    <r>
      <t>SF spécifiques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Wingdings"/>
        <charset val="2"/>
      </rPr>
      <t>à</t>
    </r>
    <r>
      <rPr>
        <sz val="11"/>
        <color theme="1"/>
        <rFont val="Calibri"/>
        <family val="2"/>
      </rPr>
      <t xml:space="preserve"> référence au programme P14/15</t>
    </r>
  </si>
  <si>
    <r>
      <t>Savoirs spécifiques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Wingdings"/>
        <charset val="2"/>
      </rPr>
      <t>à</t>
    </r>
    <r>
      <rPr>
        <sz val="11"/>
        <color theme="1"/>
        <rFont val="Calibri"/>
        <family val="2"/>
      </rPr>
      <t xml:space="preserve">  référence au programme P10/12/13</t>
    </r>
  </si>
  <si>
    <r>
      <rPr>
        <b/>
        <u/>
        <sz val="11"/>
        <color theme="1"/>
        <rFont val="Calibri"/>
        <family val="2"/>
      </rPr>
      <t>3.1.1 Utiliser des repères du temps</t>
    </r>
    <r>
      <rPr>
        <b/>
        <sz val="9"/>
        <color theme="1"/>
        <rFont val="Calibri"/>
        <family val="2"/>
      </rPr>
      <t xml:space="preserve"> </t>
    </r>
  </si>
  <si>
    <r>
      <t>3.2.1 mettre en évidence l’organisation du temps</t>
    </r>
    <r>
      <rPr>
        <sz val="9"/>
        <color theme="1"/>
        <rFont val="Calibri"/>
        <family val="2"/>
      </rPr>
      <t xml:space="preserve"> (p14)</t>
    </r>
    <r>
      <rPr>
        <sz val="9"/>
        <color theme="1"/>
        <rFont val="Wingdings"/>
        <charset val="2"/>
      </rPr>
      <t>à</t>
    </r>
    <r>
      <rPr>
        <sz val="9"/>
        <color theme="1"/>
        <rFont val="Calibri"/>
        <family val="2"/>
      </rPr>
      <t xml:space="preserve"> situer des faits vécus par soi ou d’autres personnes (</t>
    </r>
    <r>
      <rPr>
        <i/>
        <sz val="9"/>
        <color theme="1"/>
        <rFont val="Calibri"/>
        <family val="2"/>
      </rPr>
      <t>chronologie, fréquence, durée, ancienneté)</t>
    </r>
    <r>
      <rPr>
        <sz val="9"/>
        <color theme="1"/>
        <rFont val="Calibri"/>
        <family val="2"/>
      </rPr>
      <t xml:space="preserve"> et l’évolution de ces situations.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</si>
  <si>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i/>
        <sz val="9"/>
        <color theme="1"/>
        <rFont val="Calibri"/>
        <family val="2"/>
      </rPr>
      <t xml:space="preserve">… </t>
    </r>
    <r>
      <rPr>
        <i/>
        <sz val="9"/>
        <color theme="1"/>
        <rFont val="Calibri"/>
        <family val="2"/>
      </rPr>
      <t>pour se situer soi-même et situer des faits dans le temps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</si>
  <si>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i/>
        <sz val="9"/>
        <color theme="1"/>
        <rFont val="Calibri"/>
        <family val="2"/>
      </rPr>
      <t>les périodes conventionnelles</t>
    </r>
    <r>
      <rPr>
        <sz val="9"/>
        <color theme="1"/>
        <rFont val="Calibri"/>
        <family val="2"/>
      </rPr>
      <t xml:space="preserve"> en y incluant un ensemble de repères à travers </t>
    </r>
    <r>
      <rPr>
        <i/>
        <sz val="9"/>
        <color theme="1"/>
        <rFont val="Calibri"/>
        <family val="2"/>
      </rPr>
      <t>la Préhistoire/l’Antiquité/le MA/les Temps modernes/la Période contemporaine</t>
    </r>
  </si>
  <si>
    <r>
      <rPr>
        <sz val="7"/>
        <color theme="1"/>
        <rFont val="Times New Roman"/>
        <family val="1"/>
      </rPr>
      <t xml:space="preserve"> </t>
    </r>
    <r>
      <rPr>
        <b/>
        <u/>
        <sz val="11"/>
        <color theme="1"/>
        <rFont val="Calibri"/>
        <family val="2"/>
      </rPr>
      <t>3.1.1 Utiliser des représentations du temps</t>
    </r>
  </si>
  <si>
    <r>
      <t>3.2.2 mettre en évidence le mode de vie des gens à une époque déterminée</t>
    </r>
    <r>
      <rPr>
        <sz val="9"/>
        <color theme="1"/>
        <rFont val="Calibri"/>
        <family val="2"/>
      </rPr>
      <t xml:space="preserve"> </t>
    </r>
    <r>
      <rPr>
        <sz val="9"/>
        <color theme="1"/>
        <rFont val="Wingdings"/>
        <charset val="2"/>
      </rPr>
      <t>à</t>
    </r>
    <r>
      <rPr>
        <sz val="9"/>
        <color theme="1"/>
        <rFont val="Calibri"/>
        <family val="2"/>
      </rPr>
      <t xml:space="preserve"> 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</si>
  <si>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sz val="9"/>
        <color theme="1"/>
        <rFont val="Calibri"/>
        <family val="2"/>
      </rPr>
      <t xml:space="preserve">… </t>
    </r>
    <r>
      <rPr>
        <sz val="9"/>
        <color theme="1"/>
        <rFont val="Calibri"/>
        <family val="2"/>
      </rPr>
      <t>pour se situer soi-même et situer des faits dans le temps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</si>
  <si>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sz val="9"/>
        <color theme="1"/>
        <rFont val="Calibri"/>
        <family val="2"/>
      </rPr>
      <t xml:space="preserve">Identifier et comparer </t>
    </r>
    <r>
      <rPr>
        <i/>
        <sz val="9"/>
        <color theme="1"/>
        <rFont val="Calibri"/>
        <family val="2"/>
      </rPr>
      <t>des aspects concrets du mode de vie dans nos régions</t>
    </r>
    <r>
      <rPr>
        <sz val="9"/>
        <color theme="1"/>
        <rFont val="Calibri"/>
        <family val="2"/>
      </rPr>
      <t xml:space="preserve"> et dans d’autres en tenant compte du fait que notre société est multiculturelle 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</si>
  <si>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9"/>
        <color theme="1"/>
        <rFont val="Calibri"/>
        <family val="2"/>
      </rPr>
      <t>Ligne du temps reprenant</t>
    </r>
    <r>
      <rPr>
        <b/>
        <sz val="9"/>
        <color theme="1"/>
        <rFont val="Calibri"/>
        <family val="2"/>
      </rPr>
      <t xml:space="preserve"> : </t>
    </r>
    <r>
      <rPr>
        <i/>
        <sz val="9"/>
        <color theme="1"/>
        <rFont val="Calibri"/>
        <family val="2"/>
      </rPr>
      <t>la</t>
    </r>
    <r>
      <rPr>
        <b/>
        <sz val="9"/>
        <color theme="1"/>
        <rFont val="Calibri"/>
        <family val="2"/>
      </rPr>
      <t xml:space="preserve"> </t>
    </r>
    <r>
      <rPr>
        <i/>
        <sz val="9"/>
        <color theme="1"/>
        <rFont val="Calibri"/>
        <family val="2"/>
      </rPr>
      <t>naissance du christ</t>
    </r>
    <r>
      <rPr>
        <sz val="9"/>
        <color theme="1"/>
        <rFont val="Calibri"/>
        <family val="2"/>
      </rPr>
      <t xml:space="preserve">, les millénaires et </t>
    </r>
    <r>
      <rPr>
        <i/>
        <sz val="9"/>
        <color theme="1"/>
        <rFont val="Calibri"/>
        <family val="2"/>
      </rPr>
      <t>siècle</t>
    </r>
    <r>
      <rPr>
        <sz val="9"/>
        <color theme="1"/>
        <rFont val="Calibri"/>
        <family val="2"/>
      </rPr>
      <t xml:space="preserve">s, les ères romaine, chrétienne et musulmane, </t>
    </r>
    <r>
      <rPr>
        <i/>
        <sz val="9"/>
        <color theme="1"/>
        <rFont val="Calibri"/>
        <family val="2"/>
      </rPr>
      <t>les périodes conventionnelles</t>
    </r>
    <r>
      <rPr>
        <sz val="9"/>
        <color theme="1"/>
        <rFont val="Calibri"/>
        <family val="2"/>
      </rPr>
      <t xml:space="preserve"> et ses repères prévus plus haut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</si>
  <si>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sz val="9"/>
        <color theme="1"/>
        <rFont val="Calibri"/>
        <family val="2"/>
      </rPr>
      <t xml:space="preserve">Caractériser 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</si>
  <si>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u/>
        <sz val="9"/>
        <color theme="1"/>
        <rFont val="Calibri"/>
        <family val="2"/>
      </rPr>
      <t>les activités et les techniques</t>
    </r>
    <r>
      <rPr>
        <sz val="9"/>
        <color theme="1"/>
        <rFont val="Calibri"/>
        <family val="2"/>
      </rPr>
      <t xml:space="preserve"> pour </t>
    </r>
    <r>
      <rPr>
        <i/>
        <sz val="9"/>
        <color theme="1"/>
        <rFont val="Calibri"/>
        <family val="2"/>
      </rPr>
      <t>s’alimenter, se loger, se déplacer, se vêtir, se soigner, produire,</t>
    </r>
    <r>
      <rPr>
        <sz val="9"/>
        <color theme="1"/>
        <rFont val="Calibri"/>
        <family val="2"/>
      </rPr>
      <t xml:space="preserve"> </t>
    </r>
    <r>
      <rPr>
        <i/>
        <sz val="9"/>
        <color theme="1"/>
        <rFont val="Calibri"/>
        <family val="2"/>
      </rPr>
      <t>s’instruire, communiquer, s’exprimer, se distraire,</t>
    </r>
    <r>
      <rPr>
        <sz val="9"/>
        <color theme="1"/>
        <rFont val="Calibri"/>
        <family val="2"/>
      </rPr>
      <t xml:space="preserve"> échanger et s’organiser, se représenter le monde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</si>
  <si>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u/>
        <sz val="9"/>
        <color theme="1"/>
        <rFont val="Calibri"/>
        <family val="2"/>
      </rPr>
      <t>le travail et vie en communauté</t>
    </r>
    <r>
      <rPr>
        <sz val="9"/>
        <color theme="1"/>
        <rFont val="Calibri"/>
        <family val="2"/>
      </rPr>
      <t> : organisation, différences sociales qui en découlent, modes d’oppression ou d’exclusion, luttes pour les combattre (en considérant les relations qui lient ces aspects)</t>
    </r>
  </si>
  <si>
    <r>
      <rPr>
        <b/>
        <u/>
        <sz val="11"/>
        <color theme="1"/>
        <rFont val="Calibri"/>
        <family val="2"/>
      </rPr>
      <t>3.1.2 Lire une trace du passé</t>
    </r>
    <r>
      <rPr>
        <b/>
        <sz val="9"/>
        <color theme="1"/>
        <rFont val="Calibri"/>
        <family val="2"/>
      </rPr>
      <t> :</t>
    </r>
  </si>
  <si>
    <r>
      <t>3.2.3 de mettre en évidence la nature d’une trace du passé</t>
    </r>
    <r>
      <rPr>
        <sz val="9"/>
        <color theme="1"/>
        <rFont val="Calibri"/>
        <family val="2"/>
      </rPr>
      <t xml:space="preserve"> </t>
    </r>
    <r>
      <rPr>
        <sz val="9"/>
        <color theme="1"/>
        <rFont val="Wingdings"/>
        <charset val="2"/>
      </rPr>
      <t>à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</si>
  <si>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i/>
        <sz val="9"/>
        <color theme="1"/>
        <rFont val="Calibri"/>
        <family val="2"/>
      </rPr>
      <t>Objets, monuments, habitat, éléments du paysage, toponymie, anciennes photos ou cartes postales, témoignages, usages …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</si>
  <si>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i/>
        <sz val="9"/>
        <color theme="1"/>
        <rFont val="Calibri"/>
        <family val="2"/>
      </rPr>
      <t>L’identifier et la classer en fonction de sa nature (voir les natures en 3.2.3)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</si>
  <si>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>vestige archéologique (</t>
    </r>
    <r>
      <rPr>
        <i/>
        <sz val="9"/>
        <color theme="1"/>
        <rFont val="Calibri"/>
        <family val="2"/>
      </rPr>
      <t>objet, monument</t>
    </r>
    <r>
      <rPr>
        <sz val="9"/>
        <color theme="1"/>
        <rFont val="Calibri"/>
        <family val="2"/>
      </rPr>
      <t>, habitat, élément du paysage) et toponymie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</si>
  <si>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i/>
        <sz val="9"/>
        <color theme="1"/>
        <rFont val="Calibri"/>
        <family val="2"/>
      </rPr>
      <t>Déterminer son origine et la rattacher à son contexte (voir mode de vie des gens à une époque déterminée 3.2.2)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</si>
  <si>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>document écrit (</t>
    </r>
    <r>
      <rPr>
        <i/>
        <sz val="9"/>
        <color theme="1"/>
        <rFont val="Calibri"/>
        <family val="2"/>
      </rPr>
      <t>original ou reconstitué</t>
    </r>
    <r>
      <rPr>
        <sz val="9"/>
        <color theme="1"/>
        <rFont val="Calibri"/>
        <family val="2"/>
      </rPr>
      <t>, source officielle, non officielle, texte scientifique)</t>
    </r>
  </si>
  <si>
    <r>
      <t>3.1.3 Exploiter des sources historiques</t>
    </r>
    <r>
      <rPr>
        <b/>
        <sz val="9"/>
        <color theme="1"/>
        <rFont val="Calibri"/>
        <family val="2"/>
      </rPr>
      <t> :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</si>
  <si>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 xml:space="preserve">document iconographique (gravure, </t>
    </r>
    <r>
      <rPr>
        <i/>
        <sz val="9"/>
        <color theme="1"/>
        <rFont val="Calibri"/>
        <family val="2"/>
      </rPr>
      <t>sculpture, peinture, photographie</t>
    </r>
    <r>
      <rPr>
        <sz val="9"/>
        <color theme="1"/>
        <rFont val="Calibri"/>
        <family val="2"/>
      </rPr>
      <t>)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</si>
  <si>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Distinguer document original ou reconstitué / témoin ou spécialiste / fait ou opinion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</si>
  <si>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>document sous forme schématique (plan, carte, graphique)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</si>
  <si>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Interpréter en distinguant ce qui est certain et ce qui est hypothétique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</si>
  <si>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>document audiovisuel (</t>
    </r>
    <r>
      <rPr>
        <i/>
        <sz val="9"/>
        <color theme="1"/>
        <rFont val="Calibri"/>
        <family val="2"/>
      </rPr>
      <t>original ou reconstitué</t>
    </r>
    <r>
      <rPr>
        <sz val="9"/>
        <color theme="1"/>
        <rFont val="Calibri"/>
        <family val="2"/>
      </rPr>
      <t>)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</si>
  <si>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Comparer…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</si>
  <si>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</rPr>
      <t xml:space="preserve">deux documents </t>
    </r>
    <r>
      <rPr>
        <i/>
        <sz val="9"/>
        <color theme="1"/>
        <rFont val="Calibri"/>
        <family val="2"/>
      </rPr>
      <t>(iconographiques ou objets) traitant d’un même sujet ;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</si>
  <si>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i/>
        <sz val="9"/>
        <color theme="1"/>
        <rFont val="Calibri"/>
        <family val="2"/>
      </rPr>
      <t>deux documents</t>
    </r>
    <r>
      <rPr>
        <sz val="9"/>
        <color theme="1"/>
        <rFont val="Calibri"/>
        <family val="2"/>
      </rPr>
      <t xml:space="preserve"> de nature différente traitant d’un même sujet</t>
    </r>
  </si>
  <si>
    <r>
      <t xml:space="preserve">Pour la formation géographique </t>
    </r>
    <r>
      <rPr>
        <sz val="14"/>
        <color theme="1"/>
        <rFont val="Calibri"/>
        <family val="2"/>
      </rPr>
      <t>(les regroupements en S et SF sont ceux des socles de compétences)</t>
    </r>
  </si>
  <si>
    <r>
      <t>Savoirs spécifiques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Wingdings"/>
        <charset val="2"/>
      </rPr>
      <t>à</t>
    </r>
    <r>
      <rPr>
        <sz val="11"/>
        <color theme="1"/>
        <rFont val="Calibri"/>
        <family val="2"/>
      </rPr>
      <t xml:space="preserve"> référence au programme P11</t>
    </r>
  </si>
  <si>
    <r>
      <t>4.1.1 Utiliser des repères spatiaux</t>
    </r>
    <r>
      <rPr>
        <sz val="9"/>
        <color theme="1"/>
        <rFont val="Calibri"/>
        <family val="2"/>
      </rPr>
      <t xml:space="preserve"> : </t>
    </r>
  </si>
  <si>
    <r>
      <t>4.2.1 Les composantes du paysage </t>
    </r>
    <r>
      <rPr>
        <sz val="9"/>
        <color theme="1"/>
        <rFont val="Calibri"/>
        <family val="2"/>
      </rPr>
      <t>rural, urbain, industriel et mixte</t>
    </r>
    <r>
      <rPr>
        <b/>
        <sz val="9"/>
        <color theme="1"/>
        <rFont val="Calibri"/>
        <family val="2"/>
      </rPr>
      <t xml:space="preserve"> </t>
    </r>
    <r>
      <rPr>
        <sz val="9"/>
        <color theme="1"/>
        <rFont val="Calibri"/>
        <family val="2"/>
      </rPr>
      <t>comme éléments-clés qui composent le paysage</t>
    </r>
    <r>
      <rPr>
        <i/>
        <sz val="9"/>
        <color theme="1"/>
        <rFont val="Calibri"/>
        <family val="2"/>
      </rPr>
      <t xml:space="preserve"> (éléments naturels ou humains, paysage peu ou très humanisé, rural, urbain ou industriel)</t>
    </r>
  </si>
  <si>
    <r>
      <t>Identifier</t>
    </r>
    <r>
      <rPr>
        <sz val="9"/>
        <color theme="1"/>
        <rFont val="Calibri"/>
        <family val="2"/>
      </rPr>
      <t xml:space="preserve"> le relief, la végétation et les éléments issus de l’impact de l’action humaine </t>
    </r>
    <r>
      <rPr>
        <i/>
        <sz val="9"/>
        <color theme="1"/>
        <rFont val="Calibri"/>
        <family val="2"/>
      </rPr>
      <t>(bâtiments, champs, prairies, espaces boisés, voies de communication, surface plane ou accidentée, cours d’eau, vallée)</t>
    </r>
  </si>
  <si>
    <r>
      <t>Caractériser</t>
    </r>
    <r>
      <rPr>
        <b/>
        <sz val="9"/>
        <color theme="1"/>
        <rFont val="Calibri"/>
        <family val="2"/>
      </rPr>
      <t xml:space="preserve"> : </t>
    </r>
    <r>
      <rPr>
        <sz val="9"/>
        <color theme="1"/>
        <rFont val="Calibri"/>
        <family val="2"/>
      </rPr>
      <t>rural, urbain, industriel et mixte</t>
    </r>
    <r>
      <rPr>
        <b/>
        <sz val="9"/>
        <color theme="1"/>
        <rFont val="Calibri"/>
        <family val="2"/>
      </rPr>
      <t xml:space="preserve"> </t>
    </r>
    <r>
      <rPr>
        <sz val="9"/>
        <color theme="1"/>
        <rFont val="Calibri"/>
        <family val="2"/>
      </rPr>
      <t>comme éléments-clés qui composent le paysage</t>
    </r>
    <r>
      <rPr>
        <i/>
        <sz val="9"/>
        <color theme="1"/>
        <rFont val="Calibri"/>
        <family val="2"/>
      </rPr>
      <t xml:space="preserve"> (éléments naturels ou humains, paysage peu ou très humanisé, rural, urbain ou industriel)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</si>
  <si>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u/>
        <sz val="9"/>
        <color theme="1"/>
        <rFont val="Calibri"/>
        <family val="2"/>
      </rPr>
      <t>sur la carte de la Belgique</t>
    </r>
    <r>
      <rPr>
        <sz val="9"/>
        <color theme="1"/>
        <rFont val="Calibri"/>
        <family val="2"/>
      </rPr>
      <t xml:space="preserve"> : </t>
    </r>
    <r>
      <rPr>
        <i/>
        <sz val="9"/>
        <color theme="1"/>
        <rFont val="Calibri"/>
        <family val="2"/>
      </rPr>
      <t>commune,</t>
    </r>
    <r>
      <rPr>
        <sz val="9"/>
        <color theme="1"/>
        <rFont val="Calibri"/>
        <family val="2"/>
      </rPr>
      <t xml:space="preserve"> </t>
    </r>
    <r>
      <rPr>
        <i/>
        <sz val="9"/>
        <color theme="1"/>
        <rFont val="Calibri"/>
        <family val="2"/>
      </rPr>
      <t>Régions</t>
    </r>
    <r>
      <rPr>
        <sz val="9"/>
        <color theme="1"/>
        <rFont val="Calibri"/>
        <family val="2"/>
      </rPr>
      <t xml:space="preserve">, Communautés, Provinces, </t>
    </r>
    <r>
      <rPr>
        <i/>
        <sz val="9"/>
        <color theme="1"/>
        <rFont val="Calibri"/>
        <family val="2"/>
      </rPr>
      <t>Meuse, Sambre, Escaut et autres cours d’eau proches de sa commune, principales villes</t>
    </r>
    <r>
      <rPr>
        <sz val="9"/>
        <color theme="1"/>
        <rFont val="Calibri"/>
        <family val="2"/>
      </rPr>
      <t>)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</si>
  <si>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u/>
        <sz val="9"/>
        <color theme="1"/>
        <rFont val="Calibri"/>
        <family val="2"/>
      </rPr>
      <t>sur le planisphère et le globe terrestre </t>
    </r>
    <r>
      <rPr>
        <sz val="9"/>
        <color theme="1"/>
        <rFont val="Calibri"/>
        <family val="2"/>
      </rPr>
      <t>: continents, océans, équateur, méridien Greenwich, tropiques, cercles polaires, hémisphères N et S)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</si>
  <si>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 xml:space="preserve">la température moyenne, l’amplitude thermique et les précipitations </t>
    </r>
    <r>
      <rPr>
        <i/>
        <sz val="9"/>
        <color theme="1"/>
        <rFont val="Calibri"/>
        <family val="2"/>
      </rPr>
      <t>(temps qu’il fait)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</si>
  <si>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i/>
        <sz val="9"/>
        <color theme="1"/>
        <rFont val="Calibri"/>
        <family val="2"/>
      </rPr>
      <t xml:space="preserve">l’exubérance ou la rareté de la végétation </t>
    </r>
  </si>
  <si>
    <r>
      <t>4.2.3 L’organisation de l’espace</t>
    </r>
    <r>
      <rPr>
        <sz val="9"/>
        <color theme="1"/>
        <rFont val="Calibri"/>
        <family val="2"/>
      </rPr>
      <t xml:space="preserve"> </t>
    </r>
    <r>
      <rPr>
        <i/>
        <sz val="9"/>
        <color theme="1"/>
        <rFont val="Calibri"/>
        <family val="2"/>
      </rPr>
      <t>à l’échelle de la commune</t>
    </r>
    <r>
      <rPr>
        <sz val="9"/>
        <color theme="1"/>
        <rFont val="Calibri"/>
        <family val="2"/>
      </rPr>
      <t xml:space="preserve">, </t>
    </r>
    <r>
      <rPr>
        <i/>
        <sz val="9"/>
        <color theme="1"/>
        <rFont val="Calibri"/>
        <family val="2"/>
      </rPr>
      <t>une des deux Régions de la CF, l’état fédéral, l’UE et le monde</t>
    </r>
    <r>
      <rPr>
        <sz val="9"/>
        <color theme="1"/>
        <rFont val="Calibri"/>
        <family val="2"/>
      </rPr>
      <t> :</t>
    </r>
  </si>
  <si>
    <r>
      <t>è</t>
    </r>
    <r>
      <rPr>
        <sz val="7"/>
        <color theme="1"/>
        <rFont val="Times New Roman"/>
        <family val="1"/>
      </rPr>
      <t xml:space="preserve">  </t>
    </r>
    <r>
      <rPr>
        <b/>
        <sz val="9"/>
        <color theme="1"/>
        <rFont val="Calibri"/>
        <family val="2"/>
      </rPr>
      <t>caractériser les fonctions</t>
    </r>
    <r>
      <rPr>
        <sz val="9"/>
        <color theme="1"/>
        <rFont val="Calibri"/>
        <family val="2"/>
      </rPr>
      <t xml:space="preserve"> de résidence, administrative, production (3 secteurs) et de consommation et d’échanges</t>
    </r>
  </si>
  <si>
    <r>
      <t>è</t>
    </r>
    <r>
      <rPr>
        <sz val="7"/>
        <color theme="1"/>
        <rFont val="Times New Roman"/>
        <family val="1"/>
      </rPr>
      <t xml:space="preserve">  </t>
    </r>
    <r>
      <rPr>
        <b/>
        <sz val="9"/>
        <color theme="1"/>
        <rFont val="Calibri"/>
        <family val="2"/>
      </rPr>
      <t>caractériser ses structurations</t>
    </r>
    <r>
      <rPr>
        <sz val="9"/>
        <color theme="1"/>
        <rFont val="Calibri"/>
        <family val="2"/>
      </rPr>
      <t xml:space="preserve"> sur base : parcelle, bocage, paysage ouvert, remembrement </t>
    </r>
    <r>
      <rPr>
        <i/>
        <sz val="9"/>
        <color theme="1"/>
        <rFont val="Calibri"/>
        <family val="2"/>
      </rPr>
      <t>(surface bâtie, non bâtie, ville, village)</t>
    </r>
    <r>
      <rPr>
        <sz val="9"/>
        <color theme="1"/>
        <rFont val="Calibri"/>
        <family val="2"/>
      </rPr>
      <t xml:space="preserve"> ainsi que frontières politiques et limites naturelles </t>
    </r>
    <r>
      <rPr>
        <i/>
        <sz val="9"/>
        <color theme="1"/>
        <rFont val="Calibri"/>
        <family val="2"/>
      </rPr>
      <t>(limites régionales, nationales, et de l’UE)</t>
    </r>
  </si>
  <si>
    <r>
      <t>è</t>
    </r>
    <r>
      <rPr>
        <sz val="7"/>
        <color theme="1"/>
        <rFont val="Times New Roman"/>
        <family val="1"/>
      </rPr>
      <t xml:space="preserve"> </t>
    </r>
    <r>
      <rPr>
        <b/>
        <sz val="9"/>
        <color theme="1"/>
        <rFont val="Calibri"/>
        <family val="2"/>
      </rPr>
      <t>caractériser l’évolution de l’utilisation de l’espace</t>
    </r>
    <r>
      <rPr>
        <sz val="9"/>
        <color theme="1"/>
        <rFont val="Calibri"/>
        <family val="2"/>
      </rPr>
      <t> : lotissements, parcs industriels et commerciaux</t>
    </r>
  </si>
  <si>
    <r>
      <t>4.1.3 Lire un paysage sur le terrain</t>
    </r>
    <r>
      <rPr>
        <sz val="9"/>
        <color theme="1"/>
        <rFont val="Calibri"/>
        <family val="2"/>
      </rPr>
      <t xml:space="preserve"> : le délimiter, déterminer les différents plans et repérer la ligne d’horizon, </t>
    </r>
    <r>
      <rPr>
        <i/>
        <sz val="9"/>
        <color theme="1"/>
        <rFont val="Calibri"/>
        <family val="2"/>
      </rPr>
      <t>rechercher les éléments dominants</t>
    </r>
    <r>
      <rPr>
        <sz val="9"/>
        <color theme="1"/>
        <rFont val="Calibri"/>
        <family val="2"/>
      </rPr>
      <t xml:space="preserve"> et identifier à quel type d’espace il appartient.</t>
    </r>
  </si>
  <si>
    <r>
      <t>4.2.4 Interactions hommes-espace</t>
    </r>
    <r>
      <rPr>
        <sz val="9"/>
        <color theme="1"/>
        <rFont val="Calibri"/>
        <family val="2"/>
      </rPr>
      <t> :identifier une série d’objets sur base des caractères précisés: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</si>
  <si>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 xml:space="preserve">population : </t>
    </r>
    <r>
      <rPr>
        <i/>
        <sz val="9"/>
        <color theme="1"/>
        <rFont val="Calibri"/>
        <family val="2"/>
      </rPr>
      <t>nombre, espace peu ou très peuplé</t>
    </r>
    <r>
      <rPr>
        <sz val="9"/>
        <color theme="1"/>
        <rFont val="Calibri"/>
        <family val="2"/>
      </rPr>
      <t xml:space="preserve">, densité, </t>
    </r>
    <r>
      <rPr>
        <i/>
        <sz val="9"/>
        <color theme="1"/>
        <rFont val="Calibri"/>
        <family val="2"/>
      </rPr>
      <t>citadins ou ruraux</t>
    </r>
    <r>
      <rPr>
        <sz val="9"/>
        <color theme="1"/>
        <rFont val="Calibri"/>
        <family val="2"/>
      </rPr>
      <t>, urbanisation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</si>
  <si>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 xml:space="preserve">déplacement : </t>
    </r>
    <r>
      <rPr>
        <i/>
        <sz val="9"/>
        <color theme="1"/>
        <rFont val="Calibri"/>
        <family val="2"/>
      </rPr>
      <t>migration</t>
    </r>
    <r>
      <rPr>
        <sz val="9"/>
        <color theme="1"/>
        <rFont val="Calibri"/>
        <family val="2"/>
      </rPr>
      <t>, navetteur</t>
    </r>
  </si>
  <si>
    <r>
      <t>4.1.3 Lire une image géographique</t>
    </r>
    <r>
      <rPr>
        <sz val="9"/>
        <color theme="1"/>
        <rFont val="Calibri"/>
        <family val="2"/>
      </rPr>
      <t xml:space="preserve"> : reconnaitre la nature du document, préciser l’angle de vue </t>
    </r>
    <r>
      <rPr>
        <i/>
        <sz val="9"/>
        <color theme="1"/>
        <rFont val="Calibri"/>
        <family val="2"/>
      </rPr>
      <t>(distinguer photo aérienne et au sol),</t>
    </r>
    <r>
      <rPr>
        <sz val="9"/>
        <color theme="1"/>
        <rFont val="Calibri"/>
        <family val="2"/>
      </rPr>
      <t xml:space="preserve"> déterminer les différents plans et repérer la ligne d’horizon, rechercher les éléments dominants et identifier à quel type d’espace il appartient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</si>
  <si>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 xml:space="preserve">communication : </t>
    </r>
    <r>
      <rPr>
        <i/>
        <sz val="9"/>
        <color theme="1"/>
        <rFont val="Calibri"/>
        <family val="2"/>
      </rPr>
      <t>voies et moyens de communication, de</t>
    </r>
    <r>
      <rPr>
        <sz val="9"/>
        <color theme="1"/>
        <rFont val="Calibri"/>
        <family val="2"/>
      </rPr>
      <t xml:space="preserve"> télécommunications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</si>
  <si>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espaces à risque : installation de l’homme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</si>
  <si>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activités économiques : agriculture, industrie, commerce et services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</si>
  <si>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organisation sociale : école, commune, vie associative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</si>
  <si>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exploitation et exclusion 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</si>
  <si>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</rPr>
      <t>Implication sur la vie sociale de la succession des saisons et l’alternance jour/nuit</t>
    </r>
  </si>
  <si>
    <r>
      <t xml:space="preserve">4.2.2 Des milieux naturels </t>
    </r>
    <r>
      <rPr>
        <sz val="9"/>
        <color theme="1"/>
        <rFont val="Calibri"/>
        <family val="2"/>
      </rPr>
      <t>en identifier et en caractériser quelques-uns
--&gt;  identifier et caractériser : forêt, montagne, désert, mers et océans
--&gt;  les associer aux 5 zones climatiques : 2 polaires, 2 tempérées et une intertrop.
--&gt; Identifier leurs atouts et contraintes en lien avec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</si>
  <si>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i/>
        <sz val="9"/>
        <color theme="1"/>
        <rFont val="Calibri"/>
        <family val="2"/>
      </rPr>
      <t>l’altitude</t>
    </r>
    <r>
      <rPr>
        <sz val="9"/>
        <color theme="1"/>
        <rFont val="Calibri"/>
        <family val="2"/>
      </rPr>
      <t xml:space="preserve"> </t>
    </r>
    <r>
      <rPr>
        <i/>
        <sz val="9"/>
        <color theme="1"/>
        <rFont val="Calibri"/>
        <family val="2"/>
      </rPr>
      <t>(pente)</t>
    </r>
    <r>
      <rPr>
        <sz val="9"/>
        <color theme="1"/>
        <rFont val="Calibri"/>
        <family val="2"/>
      </rPr>
      <t xml:space="preserve"> et les principales formes du relief (plaine, plateau, montagne, vallée), </t>
    </r>
    <r>
      <rPr>
        <b/>
        <sz val="9"/>
        <color theme="1"/>
        <rFont val="Calibri"/>
        <family val="2"/>
      </rPr>
      <t>avec</t>
    </r>
    <r>
      <rPr>
        <sz val="9"/>
        <color theme="1"/>
        <rFont val="Calibri"/>
        <family val="2"/>
      </rPr>
      <t xml:space="preserve"> les éléments d’hydrographie (bassin hydrographique et crues, </t>
    </r>
    <r>
      <rPr>
        <i/>
        <sz val="9"/>
        <color theme="1"/>
        <rFont val="Calibri"/>
        <family val="2"/>
      </rPr>
      <t>cours d’eau</t>
    </r>
    <r>
      <rPr>
        <sz val="9"/>
        <color theme="1"/>
        <rFont val="Calibri"/>
        <family val="2"/>
      </rPr>
      <t>) ;</t>
    </r>
  </si>
  <si>
    <t>différents plans et repérer la ligne d’horizon, rechercher les éléments</t>
  </si>
  <si>
    <t xml:space="preserve"> dominants et identifier à quel type d’espace il appartient.</t>
  </si>
  <si>
    <r>
      <t>4.1.1 Utiliser des représentations de l’espace</t>
    </r>
    <r>
      <rPr>
        <sz val="9"/>
        <color theme="1"/>
        <rFont val="Calibri"/>
        <family val="2"/>
      </rPr>
      <t xml:space="preserve"> : </t>
    </r>
    <r>
      <rPr>
        <i/>
        <sz val="9"/>
        <color theme="1"/>
        <rFont val="Calibri"/>
        <family val="2"/>
      </rPr>
      <t>plan de la commune, Belgique avec Régions, Europe avec délimitation des États de l’Union, planisphère</t>
    </r>
    <r>
      <rPr>
        <sz val="9"/>
        <color theme="1"/>
        <rFont val="Calibri"/>
        <family val="2"/>
      </rPr>
      <t xml:space="preserve"> et globe terrestre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</si>
  <si>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u/>
        <sz val="9"/>
        <color theme="1"/>
        <rFont val="Calibri"/>
        <family val="2"/>
      </rPr>
      <t>sur une carte de l’Europe</t>
    </r>
    <r>
      <rPr>
        <sz val="9"/>
        <color theme="1"/>
        <rFont val="Calibri"/>
        <family val="2"/>
      </rPr>
      <t> : Belgique, États de l’UE, mer du Nord, Méditerranée, Baltique, Alpes et Pyrénées)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</si>
  <si>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9"/>
        <color theme="1"/>
        <rFont val="Calibri"/>
        <family val="2"/>
      </rPr>
      <t>et leur transformation en espaces</t>
    </r>
  </si>
  <si>
    <t>Marianne Quitin - marianne.quitin@segec.be - 0497 326203</t>
  </si>
  <si>
    <t>Cette feuille dresse la liste des indicateurs de réussite. Elle peut être utilisées pour faciliter la correction ou pour communiquer les résultats pour chaque élève</t>
  </si>
  <si>
    <t>d</t>
  </si>
  <si>
    <t>10c</t>
  </si>
  <si>
    <t>4</t>
  </si>
  <si>
    <t>Expl. Sources</t>
  </si>
  <si>
    <t>8</t>
  </si>
  <si>
    <t>6</t>
  </si>
  <si>
    <t>Localiser un espace</t>
  </si>
  <si>
    <t>Lire une image</t>
  </si>
  <si>
    <t>Composantes du paysage</t>
  </si>
  <si>
    <t>1d</t>
  </si>
  <si>
    <t>9</t>
  </si>
  <si>
    <t>7</t>
  </si>
  <si>
    <t>11c</t>
  </si>
  <si>
    <t>11a</t>
  </si>
  <si>
    <t>11b</t>
  </si>
  <si>
    <t>CADRE SPATIAL</t>
  </si>
  <si>
    <t>Province du Luxembourg</t>
  </si>
  <si>
    <t>Estimation : entre 25 et 35 km (la frontière orientale ou occidentale de la commune)</t>
  </si>
  <si>
    <t>France</t>
  </si>
  <si>
    <t xml:space="preserve">Vrai: l'amplitude thermique à Herbeumont est semblable que celle de Bruxelles (à +/- 1°C)
Faux car la température moyenne annuelle à Herbeumont est inférieure à celle de Bruges
Faux car les précipitations mensuelles à  Herbeumont sont toujours supérieures à celles de Bruges </t>
  </si>
  <si>
    <t xml:space="preserve">1
1
1
</t>
  </si>
  <si>
    <t>Zone climatique tempérée
de l'hémisphère nord</t>
  </si>
  <si>
    <t>0,5
0,5</t>
  </si>
  <si>
    <t>C
C</t>
  </si>
  <si>
    <t>Un plateau</t>
  </si>
  <si>
    <t>Escaut</t>
  </si>
  <si>
    <r>
      <t xml:space="preserve">Les deux propositions qui montrent des liens en mobilisant les infos des deux cartes sont:
</t>
    </r>
    <r>
      <rPr>
        <b/>
        <sz val="10"/>
        <color rgb="FF000000"/>
        <rFont val="Calibri"/>
        <family val="2"/>
      </rPr>
      <t>La population est plus importante là où le relief est moins élevé
La population est plus importante dans les plaines</t>
    </r>
    <r>
      <rPr>
        <sz val="10"/>
        <color rgb="FF000000"/>
        <rFont val="Calibri"/>
        <family val="2"/>
      </rPr>
      <t xml:space="preserve">
</t>
    </r>
    <r>
      <rPr>
        <i/>
        <sz val="8"/>
        <color rgb="FF000000"/>
        <rFont val="Calibri"/>
        <family val="2"/>
      </rPr>
      <t>Le lien de la proposition 2 est incorrect - les propositions 3 et 4 ne mobilisent pas des liens entre les deux cartes.</t>
    </r>
  </si>
  <si>
    <t xml:space="preserve">Plusieurs facteurs sont identifiables dans les questions ou les supports documentaires:
L'altitude plus importante (sachant que les autres espaces sont des bas-plateaux ou des plaines)
Des températures annuelles moyennes plus basses (environ 2°C en moins qu'à Bruxelles)
Des précipitations plus abondantes (sachant que l'ensemble du territoire est en zone tempérée)
L'élève pourrait aussi faire référence à l'éloignement des principaux fleuves ou à l'éloignement de la mer </t>
  </si>
  <si>
    <t>I. Le cadre spatial d'Herbeumont à l'échelle de la Belgique</t>
  </si>
  <si>
    <t>II. Le cadre spatial d'Herbeumont à l'échelle locale</t>
  </si>
  <si>
    <t>1: Forêt           5: Espace villageaois
2: Semois        6: Espace de prairies/cultures
3: Semois        7: Forêt
4: Château</t>
  </si>
  <si>
    <t>Méandres ou sinuosités  (en fonction du vocabulaire appris en classe)</t>
  </si>
  <si>
    <t>L'élève doit au moins faire référence à l'orientation du versant 2 qui est exposé au soleil alors que le versant 1 l'est beaucoup moins (certains pourraient évoquer la notion d'adret et d'ubac ou préciser l'orintation SW du versant 2 par rapport à l'orientation NE du versant 1)</t>
  </si>
  <si>
    <t>La croix doit se trouver aux environs de la borne 1km du profil</t>
  </si>
  <si>
    <t>Rive droite</t>
  </si>
  <si>
    <t>Le village est situé à environ 25 m au-dessus du lit de la rivière (ou vallée encaissée)</t>
  </si>
  <si>
    <t>1
1
1</t>
  </si>
  <si>
    <t>a. Le photographe regarde en direction du NE.
b. au 20e s., l'arrière plan esty dominé par des cultures/champs/espaces cultivés…
c. au 21e s., l'arrière plan est dominé par des arbes/espaces boisés…</t>
  </si>
  <si>
    <t>2
1</t>
  </si>
  <si>
    <t>1
1</t>
  </si>
  <si>
    <t>JUIN 2016   EDM</t>
  </si>
  <si>
    <t>JUIN 2016  EDM</t>
  </si>
  <si>
    <t>Synthèse par classe des résultats de l'évaluation en EDM</t>
  </si>
  <si>
    <r>
      <t>Étude du milieu – évaluation fin du 1</t>
    </r>
    <r>
      <rPr>
        <vertAlign val="superscript"/>
        <sz val="14"/>
        <rFont val="Calibri"/>
        <family val="2"/>
      </rPr>
      <t>er</t>
    </r>
    <r>
      <rPr>
        <sz val="14"/>
        <rFont val="Calibri"/>
        <family val="2"/>
      </rPr>
      <t xml:space="preserve"> degré – juin 2016 – indicateurs de réussite</t>
    </r>
  </si>
  <si>
    <t>a. Région flamande et Région de Bruxelles-Capitale
b. Région wallonnne</t>
  </si>
  <si>
    <r>
      <rPr>
        <u/>
        <sz val="10"/>
        <color rgb="FF000000"/>
        <rFont val="Calibri"/>
        <family val="2"/>
      </rPr>
      <t>1er</t>
    </r>
    <r>
      <rPr>
        <sz val="10"/>
        <color rgb="FF000000"/>
        <rFont val="Calibri"/>
        <family val="2"/>
      </rPr>
      <t xml:space="preserve"> et </t>
    </r>
    <r>
      <rPr>
        <u/>
        <sz val="10"/>
        <color rgb="FF000000"/>
        <rFont val="Calibri"/>
        <family val="2"/>
      </rPr>
      <t>2e</t>
    </r>
    <r>
      <rPr>
        <sz val="10"/>
        <color rgb="FF000000"/>
        <rFont val="Calibri"/>
        <family val="2"/>
      </rPr>
      <t xml:space="preserve"> siècle </t>
    </r>
    <r>
      <rPr>
        <u/>
        <sz val="10"/>
        <color rgb="FF000000"/>
        <rFont val="Calibri"/>
        <family val="2"/>
      </rPr>
      <t>avant J</t>
    </r>
    <r>
      <rPr>
        <sz val="10"/>
        <color rgb="FF000000"/>
        <rFont val="Calibri"/>
        <family val="2"/>
      </rPr>
      <t>C</t>
    </r>
  </si>
  <si>
    <t xml:space="preserve">Le coloriage est correct (avant JC et le -68 est bien à gauche du -60) </t>
  </si>
  <si>
    <t>Antiquité</t>
  </si>
  <si>
    <t>23 siècles</t>
  </si>
  <si>
    <t>2C</t>
  </si>
  <si>
    <t>CADRE TEMPOREL</t>
  </si>
  <si>
    <t>I. Herbeumont, un milieu rural ancien</t>
  </si>
  <si>
    <t>II. L'exploitation du milieu depuis la fin du XIXe siècle</t>
  </si>
  <si>
    <t>La Révolution industrielle -&gt; OUI
La découverte des Amériques --&gt; NON
Le développement du chemin de fer --&gt; OUI
L'indépendance de la Belgique --&gt; NON
La Révolution française --&gt; NON
La chute du mur de Berlin --&gt; NON</t>
  </si>
  <si>
    <t>0,5
0,5
0,5
0,5
0,5
0,5</t>
  </si>
  <si>
    <t>2
2</t>
  </si>
  <si>
    <t>III. Evolution de la population à Herbeumont</t>
  </si>
  <si>
    <t>2
2
2</t>
  </si>
  <si>
    <t>10.a</t>
  </si>
  <si>
    <t>10.b</t>
  </si>
  <si>
    <t>10.c</t>
  </si>
  <si>
    <t>11.a</t>
  </si>
  <si>
    <t>11.b</t>
  </si>
  <si>
    <t>11.c</t>
  </si>
  <si>
    <t>1b
1c
5
11a</t>
  </si>
  <si>
    <t>1a
10c
10b</t>
  </si>
  <si>
    <t>9
1d</t>
  </si>
  <si>
    <t>4
6
7
8
10
11</t>
  </si>
  <si>
    <t>2c
3</t>
  </si>
  <si>
    <t>1
2
4
5
10</t>
  </si>
  <si>
    <t>13
15
16
17</t>
  </si>
  <si>
    <t>7
8
9
12
14
18</t>
  </si>
  <si>
    <t>11
18</t>
  </si>
  <si>
    <t>Tableau synoptique des acquis d’apprentissage en EDM –  Juin 2016</t>
  </si>
  <si>
    <t>Cette grille est prévue pour l'outil d'évaluation proposé en juin 2016 pour l'EDM.</t>
  </si>
  <si>
    <t>Fichier --&gt; enregistrer sous… et adapter le nom du fichier "Nomecole_localite_classe_edm2016.xlsm", par exemple "stjoseph_chimay_2C2_edm2016.xlsm"</t>
  </si>
  <si>
    <t>Espace 1: fait référence aux trois villes concernées en termes d'espace ou de triangle… (en fonction des repères appris en classe)
Espace 2: fait référence aux villes (Mons, Charleroi, Namur et Liège ou Sillon Sammbre-Meuse ou … (en fonction des repères appris en classe)</t>
  </si>
  <si>
    <t>1: Trace =   premiers textes                 Nature= document écrit
2: Trace=  château                   Nature = vestige archéologique (monument)</t>
  </si>
  <si>
    <t>Exemples (d'autres réponses sont possibles)
Fait=  "l'activité minière diminue à partir de 1928 pour s'arrêter complètement en 1977"
Opinion=  "peut-être les plus beaux de la vallée de la Semois", selon Marcel Leroy
Hypothèse= "existait-il déjà au temps des Romains? On le pense, mais on n'a aucune preuve"</t>
  </si>
  <si>
    <t>a. original --&gt; n° 2, 3
b. reconstitué --&gt; n° 1
c. qui est un témoignage --&gt; n° 6</t>
  </si>
  <si>
    <t>Abandon du château</t>
  </si>
  <si>
    <t>Activité 1 :  ardoisières                        --&gt; secteur d'activité: primaire (extraction dans le document)
Activité 2 :  culture du tabac               --&gt; secteur d'activité: primaire
Activité 3 :  tourisme                            --&gt; secteur d'activité: tertiaire</t>
  </si>
  <si>
    <t>manuel --&gt; mécanisation ; sous terre --&gt; à ciel ouvert (extérieur)</t>
  </si>
  <si>
    <t>Métier fin 19e s. : ardoisier                                               --&gt; aujourd'hui: agriculteur
Activité complémentaire fin 19e s.:  culture/élevage     --&gt; aujourd'hui: gestion d'un camping</t>
  </si>
  <si>
    <t>Depuis la fin du XIXe s., comme c'est le cas à Herbeumont, le tourisme se développe en milieu rural</t>
  </si>
  <si>
    <t>Période 3</t>
  </si>
  <si>
    <t xml:space="preserve">Plusieurs réponses sont possibles. P.ex. développement de la voiture - développement du réseau routier - désindustrialisation - ... </t>
  </si>
  <si>
    <t>La définition fait au moins référence à la fermeture d'usines ou la diminution de l'emploi industriel</t>
  </si>
  <si>
    <t>La définition fait au moins référence au mouvement migratoire d'une population de la campagne vers la ville</t>
  </si>
  <si>
    <t>P.ex. la fermeture des usines dans le Sillon Sambre-Meuse ou la délocalisation d'usines ou … (en fonction des apprentissages réalisés)</t>
  </si>
  <si>
    <t>L'activité minière diminue à partir de 1928 pour s'arrêter complètement en 1977</t>
  </si>
  <si>
    <t>1: de  1880                  à      1890                   : diminue
2: de   1890                 à      1910                   : augmente
3: de   1920                 à       1980                  : diminue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</si>
</sst>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8"/>
      <color indexed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b/>
      <u/>
      <sz val="9"/>
      <name val="Arial"/>
      <family val="2"/>
    </font>
    <font>
      <u/>
      <sz val="16"/>
      <color indexed="12"/>
      <name val="Arial"/>
      <family val="2"/>
    </font>
    <font>
      <sz val="16"/>
      <name val="Arial"/>
      <family val="2"/>
    </font>
    <font>
      <b/>
      <u/>
      <sz val="16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7.5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8"/>
      <color indexed="9"/>
      <name val="Arial"/>
      <family val="2"/>
    </font>
    <font>
      <sz val="14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8"/>
      <color indexed="62"/>
      <name val="Cambria"/>
      <family val="2"/>
    </font>
    <font>
      <sz val="10"/>
      <color indexed="63"/>
      <name val="Arial"/>
      <family val="2"/>
    </font>
    <font>
      <b/>
      <sz val="12"/>
      <color indexed="9"/>
      <name val="Arial"/>
      <family val="2"/>
    </font>
    <font>
      <sz val="9"/>
      <color indexed="63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vertAlign val="superscript"/>
      <sz val="12"/>
      <color indexed="9"/>
      <name val="Arial"/>
      <family val="2"/>
    </font>
    <font>
      <i/>
      <sz val="8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sz val="12"/>
      <color indexed="63"/>
      <name val="Arial"/>
      <family val="2"/>
    </font>
    <font>
      <b/>
      <i/>
      <sz val="12"/>
      <name val="Arial"/>
      <family val="2"/>
    </font>
    <font>
      <b/>
      <i/>
      <sz val="14"/>
      <name val="Arial"/>
      <family val="2"/>
    </font>
    <font>
      <b/>
      <sz val="18"/>
      <name val="Arial"/>
      <family val="2"/>
    </font>
    <font>
      <b/>
      <sz val="16"/>
      <color indexed="63"/>
      <name val="Arial"/>
      <family val="2"/>
    </font>
    <font>
      <sz val="18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4"/>
      <name val="Calibri"/>
      <family val="2"/>
    </font>
    <font>
      <sz val="14"/>
      <color rgb="FF47777D"/>
      <name val="Britannic Bold"/>
      <family val="2"/>
    </font>
    <font>
      <vertAlign val="superscript"/>
      <sz val="14"/>
      <name val="Calibri"/>
      <family val="2"/>
    </font>
    <font>
      <sz val="10"/>
      <name val="Calibri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Wingdings"/>
      <charset val="2"/>
    </font>
    <font>
      <b/>
      <sz val="9"/>
      <color theme="1"/>
      <name val="Calibri"/>
      <family val="2"/>
    </font>
    <font>
      <b/>
      <u/>
      <sz val="11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Wingdings"/>
      <charset val="2"/>
    </font>
    <font>
      <i/>
      <sz val="9"/>
      <color theme="1"/>
      <name val="Calibri"/>
      <family val="2"/>
    </font>
    <font>
      <sz val="9"/>
      <color theme="1"/>
      <name val="Symbol"/>
      <family val="1"/>
      <charset val="2"/>
    </font>
    <font>
      <sz val="7"/>
      <color theme="1"/>
      <name val="Times New Roman"/>
      <family val="1"/>
    </font>
    <font>
      <b/>
      <i/>
      <sz val="9"/>
      <color theme="1"/>
      <name val="Calibri"/>
      <family val="2"/>
    </font>
    <font>
      <sz val="9"/>
      <color theme="1"/>
      <name val="Courier New"/>
      <family val="3"/>
    </font>
    <font>
      <u/>
      <sz val="9"/>
      <color theme="1"/>
      <name val="Calibri"/>
      <family val="2"/>
    </font>
    <font>
      <b/>
      <u/>
      <sz val="9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Symbol"/>
      <family val="1"/>
      <charset val="2"/>
    </font>
    <font>
      <b/>
      <sz val="10"/>
      <color rgb="FF000000"/>
      <name val="Calibri"/>
      <family val="2"/>
    </font>
    <font>
      <i/>
      <sz val="8"/>
      <color rgb="FF000000"/>
      <name val="Calibri"/>
      <family val="2"/>
    </font>
    <font>
      <u/>
      <sz val="10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10"/>
      </patternFill>
    </fill>
    <fill>
      <patternFill patternType="solid">
        <fgColor theme="0" tint="-0.14999847407452621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medium">
        <color indexed="64"/>
      </diagonal>
    </border>
    <border diagonalDown="1">
      <left/>
      <right/>
      <top style="medium">
        <color indexed="64"/>
      </top>
      <bottom/>
      <diagonal style="medium">
        <color indexed="64"/>
      </diagonal>
    </border>
    <border diagonalDown="1">
      <left/>
      <right style="medium">
        <color indexed="64"/>
      </right>
      <top style="medium">
        <color indexed="64"/>
      </top>
      <bottom/>
      <diagonal style="medium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medium">
        <color indexed="64"/>
      </diagonal>
    </border>
    <border diagonalDown="1">
      <left/>
      <right/>
      <top/>
      <bottom style="medium">
        <color indexed="64"/>
      </bottom>
      <diagonal style="medium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medium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6">
    <xf numFmtId="0" fontId="0" fillId="0" borderId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 applyProtection="0"/>
    <xf numFmtId="0" fontId="1" fillId="0" borderId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872">
    <xf numFmtId="0" fontId="0" fillId="0" borderId="0" xfId="0"/>
    <xf numFmtId="1" fontId="5" fillId="0" borderId="0" xfId="0" applyNumberFormat="1" applyFont="1" applyProtection="1">
      <protection hidden="1"/>
    </xf>
    <xf numFmtId="49" fontId="5" fillId="0" borderId="0" xfId="0" applyNumberFormat="1" applyFont="1" applyProtection="1">
      <protection hidden="1"/>
    </xf>
    <xf numFmtId="0" fontId="2" fillId="0" borderId="0" xfId="0" applyFont="1" applyBorder="1" applyAlignment="1" applyProtection="1">
      <alignment horizontal="left"/>
      <protection hidden="1"/>
    </xf>
    <xf numFmtId="0" fontId="3" fillId="0" borderId="0" xfId="0" applyFont="1" applyProtection="1">
      <protection hidden="1"/>
    </xf>
    <xf numFmtId="0" fontId="11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5" fillId="0" borderId="0" xfId="0" applyFont="1" applyProtection="1">
      <protection hidden="1"/>
    </xf>
    <xf numFmtId="0" fontId="6" fillId="0" borderId="0" xfId="0" applyFont="1" applyProtection="1">
      <protection hidden="1"/>
    </xf>
    <xf numFmtId="1" fontId="6" fillId="0" borderId="0" xfId="0" applyNumberFormat="1" applyFont="1" applyProtection="1">
      <protection hidden="1"/>
    </xf>
    <xf numFmtId="0" fontId="3" fillId="0" borderId="0" xfId="0" applyFont="1" applyBorder="1" applyProtection="1"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14" fillId="0" borderId="0" xfId="0" applyFont="1" applyFill="1"/>
    <xf numFmtId="0" fontId="14" fillId="0" borderId="0" xfId="0" applyFont="1"/>
    <xf numFmtId="0" fontId="9" fillId="0" borderId="0" xfId="0" applyFont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1" fontId="15" fillId="0" borderId="0" xfId="0" applyNumberFormat="1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" fillId="0" borderId="3" xfId="0" applyFont="1" applyBorder="1" applyAlignment="1" applyProtection="1">
      <alignment horizontal="center" vertical="center"/>
      <protection hidden="1"/>
    </xf>
    <xf numFmtId="0" fontId="16" fillId="2" borderId="4" xfId="0" applyFont="1" applyFill="1" applyBorder="1" applyAlignment="1" applyProtection="1">
      <alignment horizontal="center" vertical="top"/>
      <protection hidden="1"/>
    </xf>
    <xf numFmtId="0" fontId="16" fillId="2" borderId="0" xfId="0" applyFont="1" applyFill="1" applyBorder="1" applyAlignment="1" applyProtection="1">
      <alignment horizontal="center" vertical="top"/>
      <protection hidden="1"/>
    </xf>
    <xf numFmtId="1" fontId="2" fillId="0" borderId="5" xfId="0" applyNumberFormat="1" applyFont="1" applyFill="1" applyBorder="1" applyAlignment="1" applyProtection="1">
      <alignment horizontal="center"/>
      <protection hidden="1"/>
    </xf>
    <xf numFmtId="9" fontId="2" fillId="0" borderId="6" xfId="0" applyNumberFormat="1" applyFont="1" applyFill="1" applyBorder="1" applyAlignment="1" applyProtection="1">
      <alignment horizontal="center"/>
      <protection hidden="1"/>
    </xf>
    <xf numFmtId="1" fontId="2" fillId="0" borderId="7" xfId="0" applyNumberFormat="1" applyFont="1" applyFill="1" applyBorder="1" applyAlignment="1" applyProtection="1">
      <alignment horizontal="center"/>
      <protection hidden="1"/>
    </xf>
    <xf numFmtId="9" fontId="2" fillId="0" borderId="7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Border="1" applyProtection="1">
      <protection hidden="1"/>
    </xf>
    <xf numFmtId="9" fontId="8" fillId="3" borderId="7" xfId="0" applyNumberFormat="1" applyFont="1" applyFill="1" applyBorder="1" applyAlignment="1" applyProtection="1">
      <alignment horizontal="center" vertical="center" shrinkToFit="1"/>
      <protection hidden="1"/>
    </xf>
    <xf numFmtId="9" fontId="8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vertical="center"/>
      <protection hidden="1"/>
    </xf>
    <xf numFmtId="0" fontId="0" fillId="0" borderId="13" xfId="0" applyBorder="1" applyAlignment="1" applyProtection="1">
      <alignment vertical="center"/>
      <protection hidden="1"/>
    </xf>
    <xf numFmtId="0" fontId="1" fillId="0" borderId="14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6" fillId="2" borderId="0" xfId="0" applyFont="1" applyFill="1" applyBorder="1" applyAlignment="1" applyProtection="1">
      <alignment vertical="center"/>
      <protection hidden="1"/>
    </xf>
    <xf numFmtId="0" fontId="0" fillId="2" borderId="0" xfId="0" applyFont="1" applyFill="1" applyBorder="1" applyAlignment="1" applyProtection="1">
      <alignment vertical="center" wrapText="1"/>
      <protection hidden="1"/>
    </xf>
    <xf numFmtId="0" fontId="0" fillId="2" borderId="0" xfId="0" applyFont="1" applyFill="1" applyBorder="1" applyAlignment="1" applyProtection="1">
      <alignment vertical="center"/>
      <protection hidden="1"/>
    </xf>
    <xf numFmtId="49" fontId="5" fillId="0" borderId="0" xfId="0" applyNumberFormat="1" applyFont="1" applyFill="1" applyProtection="1">
      <protection hidden="1"/>
    </xf>
    <xf numFmtId="1" fontId="5" fillId="0" borderId="0" xfId="0" applyNumberFormat="1" applyFont="1" applyFill="1" applyProtection="1">
      <protection hidden="1"/>
    </xf>
    <xf numFmtId="0" fontId="6" fillId="0" borderId="0" xfId="0" applyFont="1" applyFill="1" applyProtection="1">
      <protection hidden="1"/>
    </xf>
    <xf numFmtId="1" fontId="6" fillId="0" borderId="0" xfId="0" applyNumberFormat="1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2" borderId="4" xfId="0" applyFont="1" applyFill="1" applyBorder="1" applyProtection="1">
      <protection hidden="1"/>
    </xf>
    <xf numFmtId="0" fontId="16" fillId="2" borderId="0" xfId="0" applyFont="1" applyFill="1" applyBorder="1" applyAlignment="1" applyProtection="1">
      <alignment horizontal="left" vertical="top" indent="2"/>
      <protection hidden="1"/>
    </xf>
    <xf numFmtId="0" fontId="1" fillId="2" borderId="15" xfId="0" applyFont="1" applyFill="1" applyBorder="1" applyAlignment="1" applyProtection="1">
      <alignment horizontal="left" indent="2"/>
      <protection hidden="1"/>
    </xf>
    <xf numFmtId="0" fontId="1" fillId="2" borderId="4" xfId="0" applyFont="1" applyFill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1" fillId="2" borderId="16" xfId="0" applyFont="1" applyFill="1" applyBorder="1" applyAlignment="1" applyProtection="1">
      <alignment horizontal="center"/>
      <protection hidden="1"/>
    </xf>
    <xf numFmtId="0" fontId="1" fillId="2" borderId="2" xfId="0" applyFont="1" applyFill="1" applyBorder="1" applyProtection="1"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1" fillId="2" borderId="18" xfId="0" applyFont="1" applyFill="1" applyBorder="1" applyAlignment="1" applyProtection="1">
      <alignment horizontal="center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6" fillId="2" borderId="0" xfId="0" applyFont="1" applyFill="1" applyBorder="1" applyAlignment="1" applyProtection="1">
      <alignment horizontal="left" vertical="top"/>
      <protection hidden="1"/>
    </xf>
    <xf numFmtId="0" fontId="1" fillId="2" borderId="15" xfId="0" applyFont="1" applyFill="1" applyBorder="1" applyAlignment="1" applyProtection="1">
      <alignment horizontal="left"/>
      <protection hidden="1"/>
    </xf>
    <xf numFmtId="0" fontId="8" fillId="2" borderId="0" xfId="0" applyFont="1" applyFill="1" applyBorder="1" applyProtection="1">
      <protection hidden="1"/>
    </xf>
    <xf numFmtId="0" fontId="8" fillId="2" borderId="0" xfId="0" applyFont="1" applyFill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0" xfId="0" applyFont="1" applyBorder="1" applyProtection="1">
      <protection hidden="1"/>
    </xf>
    <xf numFmtId="0" fontId="16" fillId="0" borderId="0" xfId="0" applyFont="1" applyFill="1" applyProtection="1">
      <protection hidden="1"/>
    </xf>
    <xf numFmtId="0" fontId="14" fillId="0" borderId="0" xfId="0" applyFont="1" applyFill="1" applyProtection="1">
      <protection hidden="1"/>
    </xf>
    <xf numFmtId="0" fontId="18" fillId="0" borderId="0" xfId="0" applyFont="1" applyFill="1" applyProtection="1">
      <protection hidden="1"/>
    </xf>
    <xf numFmtId="0" fontId="24" fillId="0" borderId="0" xfId="0" applyFont="1" applyAlignment="1" applyProtection="1">
      <alignment vertical="center"/>
      <protection hidden="1"/>
    </xf>
    <xf numFmtId="0" fontId="1" fillId="2" borderId="19" xfId="0" applyFont="1" applyFill="1" applyBorder="1" applyProtection="1">
      <protection hidden="1"/>
    </xf>
    <xf numFmtId="0" fontId="2" fillId="2" borderId="4" xfId="0" applyFont="1" applyFill="1" applyBorder="1" applyAlignment="1" applyProtection="1">
      <alignment vertical="center"/>
      <protection hidden="1"/>
    </xf>
    <xf numFmtId="0" fontId="2" fillId="2" borderId="19" xfId="0" applyFont="1" applyFill="1" applyBorder="1" applyAlignment="1" applyProtection="1">
      <alignment vertical="center"/>
      <protection hidden="1"/>
    </xf>
    <xf numFmtId="0" fontId="2" fillId="2" borderId="12" xfId="0" applyFont="1" applyFill="1" applyBorder="1" applyProtection="1">
      <protection hidden="1"/>
    </xf>
    <xf numFmtId="0" fontId="1" fillId="2" borderId="12" xfId="0" applyFont="1" applyFill="1" applyBorder="1" applyAlignment="1" applyProtection="1">
      <alignment horizontal="right"/>
      <protection hidden="1"/>
    </xf>
    <xf numFmtId="0" fontId="1" fillId="2" borderId="13" xfId="0" applyFont="1" applyFill="1" applyBorder="1" applyAlignment="1" applyProtection="1">
      <alignment horizontal="right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1" fillId="2" borderId="14" xfId="0" applyFont="1" applyFill="1" applyBorder="1" applyProtection="1">
      <protection hidden="1"/>
    </xf>
    <xf numFmtId="0" fontId="0" fillId="2" borderId="0" xfId="0" applyFill="1" applyAlignment="1" applyProtection="1">
      <alignment horizontal="center"/>
      <protection hidden="1"/>
    </xf>
    <xf numFmtId="0" fontId="17" fillId="2" borderId="0" xfId="0" applyFont="1" applyFill="1" applyBorder="1" applyAlignment="1" applyProtection="1">
      <alignment horizontal="center" vertical="center" textRotation="90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vertical="center"/>
      <protection hidden="1"/>
    </xf>
    <xf numFmtId="0" fontId="2" fillId="2" borderId="0" xfId="0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vertical="center"/>
      <protection hidden="1"/>
    </xf>
    <xf numFmtId="0" fontId="3" fillId="2" borderId="20" xfId="0" applyFont="1" applyFill="1" applyBorder="1" applyAlignment="1" applyProtection="1">
      <alignment vertical="center"/>
      <protection hidden="1"/>
    </xf>
    <xf numFmtId="0" fontId="3" fillId="2" borderId="20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6" fillId="2" borderId="0" xfId="0" applyFont="1" applyFill="1" applyProtection="1">
      <protection hidden="1"/>
    </xf>
    <xf numFmtId="1" fontId="6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0" fontId="6" fillId="2" borderId="0" xfId="0" applyFont="1" applyFill="1" applyBorder="1" applyProtection="1">
      <protection hidden="1"/>
    </xf>
    <xf numFmtId="9" fontId="6" fillId="2" borderId="0" xfId="0" applyNumberFormat="1" applyFont="1" applyFill="1" applyBorder="1" applyAlignment="1" applyProtection="1">
      <alignment horizontal="center"/>
      <protection hidden="1"/>
    </xf>
    <xf numFmtId="0" fontId="6" fillId="2" borderId="21" xfId="0" applyFont="1" applyFill="1" applyBorder="1" applyProtection="1">
      <protection hidden="1"/>
    </xf>
    <xf numFmtId="0" fontId="7" fillId="2" borderId="0" xfId="0" applyFont="1" applyFill="1" applyBorder="1" applyAlignment="1" applyProtection="1">
      <alignment horizontal="center" vertical="center" wrapText="1"/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horizontal="center"/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9" fontId="20" fillId="2" borderId="0" xfId="0" applyNumberFormat="1" applyFont="1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top"/>
      <protection hidden="1"/>
    </xf>
    <xf numFmtId="0" fontId="0" fillId="2" borderId="0" xfId="0" applyFill="1" applyBorder="1" applyProtection="1">
      <protection hidden="1"/>
    </xf>
    <xf numFmtId="0" fontId="2" fillId="2" borderId="22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vertical="center"/>
      <protection hidden="1"/>
    </xf>
    <xf numFmtId="1" fontId="27" fillId="0" borderId="31" xfId="0" applyNumberFormat="1" applyFont="1" applyFill="1" applyBorder="1" applyAlignment="1" applyProtection="1">
      <alignment horizontal="center"/>
      <protection hidden="1"/>
    </xf>
    <xf numFmtId="1" fontId="27" fillId="0" borderId="32" xfId="0" applyNumberFormat="1" applyFont="1" applyFill="1" applyBorder="1" applyAlignment="1" applyProtection="1">
      <alignment horizontal="center"/>
      <protection hidden="1"/>
    </xf>
    <xf numFmtId="9" fontId="8" fillId="3" borderId="1" xfId="0" applyNumberFormat="1" applyFont="1" applyFill="1" applyBorder="1" applyAlignment="1" applyProtection="1">
      <alignment horizontal="center" vertical="center" shrinkToFit="1"/>
      <protection hidden="1"/>
    </xf>
    <xf numFmtId="9" fontId="8" fillId="3" borderId="26" xfId="0" applyNumberFormat="1" applyFont="1" applyFill="1" applyBorder="1" applyAlignment="1" applyProtection="1">
      <alignment horizontal="center" vertical="center" shrinkToFit="1"/>
      <protection hidden="1"/>
    </xf>
    <xf numFmtId="9" fontId="8" fillId="3" borderId="33" xfId="0" applyNumberFormat="1" applyFont="1" applyFill="1" applyBorder="1" applyAlignment="1" applyProtection="1">
      <alignment horizontal="center" vertical="center" shrinkToFit="1"/>
      <protection hidden="1"/>
    </xf>
    <xf numFmtId="9" fontId="8" fillId="3" borderId="35" xfId="0" applyNumberFormat="1" applyFont="1" applyFill="1" applyBorder="1" applyAlignment="1" applyProtection="1">
      <alignment horizontal="center" vertical="center" shrinkToFit="1"/>
      <protection hidden="1"/>
    </xf>
    <xf numFmtId="9" fontId="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left" indent="7"/>
      <protection hidden="1"/>
    </xf>
    <xf numFmtId="9" fontId="39" fillId="5" borderId="0" xfId="4" applyFont="1" applyFill="1" applyBorder="1" applyAlignment="1" applyProtection="1">
      <alignment horizontal="left"/>
      <protection hidden="1"/>
    </xf>
    <xf numFmtId="0" fontId="1" fillId="2" borderId="21" xfId="0" applyFont="1" applyFill="1" applyBorder="1" applyAlignment="1" applyProtection="1">
      <alignment horizontal="center"/>
      <protection hidden="1"/>
    </xf>
    <xf numFmtId="1" fontId="8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right" vertical="center" wrapText="1"/>
      <protection hidden="1"/>
    </xf>
    <xf numFmtId="0" fontId="1" fillId="0" borderId="4" xfId="0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9" fontId="8" fillId="3" borderId="0" xfId="0" applyNumberFormat="1" applyFont="1" applyFill="1" applyBorder="1" applyAlignment="1" applyProtection="1">
      <alignment horizontal="center" vertical="center" shrinkToFit="1"/>
      <protection hidden="1"/>
    </xf>
    <xf numFmtId="0" fontId="26" fillId="2" borderId="36" xfId="0" applyFont="1" applyFill="1" applyBorder="1" applyAlignment="1" applyProtection="1">
      <alignment horizontal="center" vertical="center" wrapText="1"/>
      <protection hidden="1"/>
    </xf>
    <xf numFmtId="0" fontId="3" fillId="2" borderId="19" xfId="0" applyFont="1" applyFill="1" applyBorder="1" applyProtection="1">
      <protection hidden="1"/>
    </xf>
    <xf numFmtId="0" fontId="2" fillId="2" borderId="12" xfId="0" applyFont="1" applyFill="1" applyBorder="1" applyAlignment="1" applyProtection="1">
      <alignment horizontal="right" vertical="center"/>
      <protection hidden="1"/>
    </xf>
    <xf numFmtId="0" fontId="26" fillId="2" borderId="3" xfId="0" applyFont="1" applyFill="1" applyBorder="1" applyAlignment="1" applyProtection="1">
      <alignment horizontal="center" vertical="center" wrapText="1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Protection="1">
      <protection hidden="1"/>
    </xf>
    <xf numFmtId="0" fontId="6" fillId="0" borderId="37" xfId="0" applyFont="1" applyBorder="1" applyProtection="1">
      <protection hidden="1"/>
    </xf>
    <xf numFmtId="0" fontId="1" fillId="0" borderId="0" xfId="2" applyBorder="1"/>
    <xf numFmtId="0" fontId="1" fillId="0" borderId="0" xfId="2"/>
    <xf numFmtId="9" fontId="2" fillId="0" borderId="0" xfId="2" applyNumberFormat="1" applyFont="1" applyAlignment="1">
      <alignment horizontal="center"/>
    </xf>
    <xf numFmtId="0" fontId="1" fillId="0" borderId="0" xfId="2" applyAlignment="1">
      <alignment horizontal="center" vertical="center"/>
    </xf>
    <xf numFmtId="0" fontId="1" fillId="0" borderId="0" xfId="2" applyAlignment="1">
      <alignment horizontal="right"/>
    </xf>
    <xf numFmtId="0" fontId="1" fillId="0" borderId="0" xfId="2" applyAlignment="1">
      <alignment horizontal="left" shrinkToFit="1"/>
    </xf>
    <xf numFmtId="0" fontId="1" fillId="0" borderId="0" xfId="2" applyAlignment="1">
      <alignment horizontal="center"/>
    </xf>
    <xf numFmtId="0" fontId="2" fillId="0" borderId="0" xfId="2" applyFont="1" applyAlignment="1">
      <alignment horizontal="center"/>
    </xf>
    <xf numFmtId="0" fontId="1" fillId="0" borderId="0" xfId="2" applyNumberFormat="1"/>
    <xf numFmtId="0" fontId="1" fillId="0" borderId="0" xfId="2" applyFill="1" applyAlignment="1" applyProtection="1">
      <alignment horizontal="center" vertical="center"/>
      <protection hidden="1"/>
    </xf>
    <xf numFmtId="0" fontId="1" fillId="0" borderId="0" xfId="2" applyFill="1" applyAlignment="1" applyProtection="1">
      <alignment horizontal="right"/>
      <protection hidden="1"/>
    </xf>
    <xf numFmtId="0" fontId="1" fillId="0" borderId="0" xfId="2" applyFill="1" applyAlignment="1" applyProtection="1">
      <alignment horizontal="left" shrinkToFit="1"/>
      <protection hidden="1"/>
    </xf>
    <xf numFmtId="0" fontId="2" fillId="0" borderId="0" xfId="2" applyFont="1" applyFill="1" applyAlignment="1" applyProtection="1">
      <alignment horizontal="center"/>
      <protection hidden="1"/>
    </xf>
    <xf numFmtId="0" fontId="1" fillId="0" borderId="0" xfId="2" applyFill="1" applyProtection="1">
      <protection hidden="1"/>
    </xf>
    <xf numFmtId="0" fontId="1" fillId="0" borderId="0" xfId="2" applyFont="1" applyBorder="1" applyAlignment="1">
      <alignment horizontal="left" vertical="top" indent="2"/>
    </xf>
    <xf numFmtId="0" fontId="1" fillId="0" borderId="20" xfId="2" applyFont="1" applyBorder="1" applyAlignment="1" applyProtection="1">
      <alignment horizontal="left" vertical="top" indent="2"/>
      <protection hidden="1"/>
    </xf>
    <xf numFmtId="0" fontId="1" fillId="0" borderId="0" xfId="2" applyFont="1" applyBorder="1" applyAlignment="1" applyProtection="1">
      <alignment horizontal="left" vertical="top" indent="2"/>
      <protection hidden="1"/>
    </xf>
    <xf numFmtId="9" fontId="1" fillId="0" borderId="0" xfId="2" applyNumberFormat="1" applyFont="1" applyFill="1" applyBorder="1" applyAlignment="1" applyProtection="1">
      <alignment horizontal="left" vertical="top" indent="2"/>
      <protection hidden="1"/>
    </xf>
    <xf numFmtId="1" fontId="1" fillId="0" borderId="0" xfId="2" applyNumberFormat="1" applyFont="1" applyFill="1" applyBorder="1" applyAlignment="1" applyProtection="1">
      <alignment horizontal="left" vertical="top" indent="2"/>
      <protection hidden="1"/>
    </xf>
    <xf numFmtId="1" fontId="1" fillId="0" borderId="0" xfId="2" applyNumberFormat="1" applyFont="1" applyFill="1" applyBorder="1" applyAlignment="1" applyProtection="1">
      <alignment horizontal="left" vertical="top" indent="2" shrinkToFit="1"/>
      <protection hidden="1"/>
    </xf>
    <xf numFmtId="1" fontId="2" fillId="0" borderId="0" xfId="2" applyNumberFormat="1" applyFont="1" applyFill="1" applyBorder="1" applyAlignment="1" applyProtection="1">
      <alignment horizontal="left"/>
      <protection hidden="1"/>
    </xf>
    <xf numFmtId="1" fontId="1" fillId="0" borderId="0" xfId="2" applyNumberFormat="1" applyFont="1" applyFill="1" applyBorder="1" applyAlignment="1" applyProtection="1">
      <alignment horizontal="center"/>
      <protection hidden="1"/>
    </xf>
    <xf numFmtId="1" fontId="1" fillId="0" borderId="0" xfId="2" applyNumberFormat="1" applyFont="1" applyFill="1" applyBorder="1" applyAlignment="1" applyProtection="1">
      <alignment horizontal="right"/>
      <protection hidden="1"/>
    </xf>
    <xf numFmtId="49" fontId="1" fillId="0" borderId="0" xfId="2" applyNumberFormat="1" applyFont="1" applyFill="1" applyBorder="1" applyAlignment="1" applyProtection="1">
      <alignment horizontal="left" vertical="top" wrapText="1" indent="2"/>
      <protection hidden="1"/>
    </xf>
    <xf numFmtId="49" fontId="1" fillId="0" borderId="43" xfId="2" quotePrefix="1" applyNumberFormat="1" applyFont="1" applyFill="1" applyBorder="1" applyAlignment="1" applyProtection="1">
      <alignment horizontal="left" vertical="top" indent="2"/>
      <protection hidden="1"/>
    </xf>
    <xf numFmtId="49" fontId="1" fillId="0" borderId="0" xfId="2" quotePrefix="1" applyNumberFormat="1" applyFont="1" applyFill="1" applyBorder="1" applyAlignment="1" applyProtection="1">
      <alignment horizontal="left" vertical="top" indent="2"/>
      <protection hidden="1"/>
    </xf>
    <xf numFmtId="0" fontId="1" fillId="0" borderId="0" xfId="2" applyBorder="1" applyAlignment="1"/>
    <xf numFmtId="0" fontId="1" fillId="0" borderId="20" xfId="2" applyBorder="1" applyAlignment="1" applyProtection="1">
      <protection hidden="1"/>
    </xf>
    <xf numFmtId="9" fontId="2" fillId="0" borderId="0" xfId="2" applyNumberFormat="1" applyFont="1" applyFill="1" applyBorder="1" applyAlignment="1" applyProtection="1">
      <alignment horizontal="center"/>
      <protection hidden="1"/>
    </xf>
    <xf numFmtId="1" fontId="2" fillId="0" borderId="0" xfId="2" applyNumberFormat="1" applyFont="1" applyFill="1" applyBorder="1" applyAlignment="1" applyProtection="1">
      <alignment horizontal="center"/>
      <protection hidden="1"/>
    </xf>
    <xf numFmtId="1" fontId="33" fillId="0" borderId="0" xfId="2" applyNumberFormat="1" applyFont="1" applyFill="1" applyBorder="1" applyAlignment="1" applyProtection="1">
      <alignment horizontal="left"/>
      <protection hidden="1"/>
    </xf>
    <xf numFmtId="1" fontId="32" fillId="0" borderId="0" xfId="2" applyNumberFormat="1" applyFont="1" applyFill="1" applyBorder="1" applyAlignment="1" applyProtection="1">
      <alignment horizontal="center"/>
      <protection hidden="1"/>
    </xf>
    <xf numFmtId="0" fontId="1" fillId="0" borderId="0" xfId="2" applyAlignment="1"/>
    <xf numFmtId="0" fontId="1" fillId="0" borderId="0" xfId="2" applyAlignment="1" applyProtection="1">
      <protection hidden="1"/>
    </xf>
    <xf numFmtId="1" fontId="33" fillId="0" borderId="0" xfId="2" applyNumberFormat="1" applyFont="1" applyFill="1" applyBorder="1" applyAlignment="1" applyProtection="1">
      <alignment horizontal="left" vertical="center"/>
      <protection hidden="1"/>
    </xf>
    <xf numFmtId="1" fontId="32" fillId="0" borderId="0" xfId="2" applyNumberFormat="1" applyFont="1" applyFill="1" applyBorder="1" applyAlignment="1" applyProtection="1">
      <alignment horizontal="center" vertical="center"/>
      <protection hidden="1"/>
    </xf>
    <xf numFmtId="0" fontId="1" fillId="0" borderId="0" xfId="2" applyBorder="1" applyAlignment="1">
      <alignment vertical="center"/>
    </xf>
    <xf numFmtId="0" fontId="1" fillId="0" borderId="0" xfId="2" applyAlignment="1">
      <alignment vertical="center"/>
    </xf>
    <xf numFmtId="9" fontId="16" fillId="0" borderId="39" xfId="2" applyNumberFormat="1" applyFont="1" applyFill="1" applyBorder="1" applyAlignment="1" applyProtection="1">
      <alignment horizontal="center" vertical="center"/>
      <protection hidden="1"/>
    </xf>
    <xf numFmtId="1" fontId="16" fillId="0" borderId="21" xfId="2" applyNumberFormat="1" applyFont="1" applyFill="1" applyBorder="1" applyAlignment="1" applyProtection="1">
      <alignment horizontal="center" vertical="center"/>
      <protection hidden="1"/>
    </xf>
    <xf numFmtId="1" fontId="16" fillId="0" borderId="21" xfId="2" applyNumberFormat="1" applyFont="1" applyFill="1" applyBorder="1" applyAlignment="1" applyProtection="1">
      <alignment horizontal="left" vertical="center"/>
      <protection hidden="1"/>
    </xf>
    <xf numFmtId="1" fontId="18" fillId="0" borderId="21" xfId="2" applyNumberFormat="1" applyFont="1" applyFill="1" applyBorder="1" applyAlignment="1" applyProtection="1">
      <alignment horizontal="center" vertical="center"/>
      <protection hidden="1"/>
    </xf>
    <xf numFmtId="0" fontId="32" fillId="0" borderId="21" xfId="2" applyFont="1" applyFill="1" applyBorder="1" applyAlignment="1" applyProtection="1">
      <alignment vertical="center"/>
      <protection hidden="1"/>
    </xf>
    <xf numFmtId="1" fontId="33" fillId="0" borderId="21" xfId="2" applyNumberFormat="1" applyFont="1" applyFill="1" applyBorder="1" applyAlignment="1" applyProtection="1">
      <alignment horizontal="center" vertical="center"/>
      <protection hidden="1"/>
    </xf>
    <xf numFmtId="1" fontId="32" fillId="0" borderId="21" xfId="2" applyNumberFormat="1" applyFont="1" applyFill="1" applyBorder="1" applyAlignment="1" applyProtection="1">
      <alignment horizontal="center" vertical="center"/>
      <protection hidden="1"/>
    </xf>
    <xf numFmtId="1" fontId="32" fillId="0" borderId="21" xfId="2" applyNumberFormat="1" applyFont="1" applyFill="1" applyBorder="1" applyAlignment="1" applyProtection="1">
      <alignment vertical="center"/>
      <protection hidden="1"/>
    </xf>
    <xf numFmtId="0" fontId="28" fillId="0" borderId="44" xfId="2" applyNumberFormat="1" applyFont="1" applyFill="1" applyBorder="1" applyAlignment="1" applyProtection="1">
      <alignment vertical="center"/>
      <protection hidden="1"/>
    </xf>
    <xf numFmtId="0" fontId="32" fillId="0" borderId="0" xfId="2" applyFont="1" applyBorder="1" applyAlignment="1">
      <alignment vertical="center"/>
    </xf>
    <xf numFmtId="0" fontId="32" fillId="0" borderId="0" xfId="2" applyFont="1" applyAlignment="1">
      <alignment vertical="center"/>
    </xf>
    <xf numFmtId="0" fontId="1" fillId="0" borderId="0" xfId="2" applyFont="1" applyBorder="1" applyAlignment="1">
      <alignment horizontal="left" vertical="center" indent="2"/>
    </xf>
    <xf numFmtId="0" fontId="1" fillId="0" borderId="0" xfId="2" applyFont="1" applyAlignment="1">
      <alignment horizontal="left" vertical="center" indent="2"/>
    </xf>
    <xf numFmtId="0" fontId="1" fillId="0" borderId="20" xfId="2" applyBorder="1" applyAlignment="1" applyProtection="1">
      <alignment vertical="center"/>
      <protection hidden="1"/>
    </xf>
    <xf numFmtId="0" fontId="1" fillId="0" borderId="0" xfId="2" applyAlignment="1" applyProtection="1">
      <alignment vertical="center"/>
      <protection hidden="1"/>
    </xf>
    <xf numFmtId="9" fontId="2" fillId="0" borderId="0" xfId="2" applyNumberFormat="1" applyFont="1" applyFill="1" applyBorder="1" applyAlignment="1" applyProtection="1">
      <alignment horizontal="center" vertical="center"/>
      <protection hidden="1"/>
    </xf>
    <xf numFmtId="1" fontId="2" fillId="0" borderId="0" xfId="2" applyNumberFormat="1" applyFont="1" applyFill="1" applyBorder="1" applyAlignment="1" applyProtection="1">
      <alignment horizontal="center" vertical="center"/>
      <protection hidden="1"/>
    </xf>
    <xf numFmtId="1" fontId="2" fillId="0" borderId="0" xfId="2" applyNumberFormat="1" applyFont="1" applyFill="1" applyBorder="1" applyAlignment="1" applyProtection="1">
      <alignment horizontal="left" vertical="center"/>
      <protection hidden="1"/>
    </xf>
    <xf numFmtId="1" fontId="1" fillId="0" borderId="0" xfId="2" applyNumberFormat="1" applyFill="1" applyBorder="1" applyAlignment="1" applyProtection="1">
      <alignment horizontal="center" vertical="center"/>
      <protection hidden="1"/>
    </xf>
    <xf numFmtId="1" fontId="1" fillId="0" borderId="0" xfId="2" applyNumberFormat="1" applyFont="1" applyFill="1" applyBorder="1" applyAlignment="1" applyProtection="1">
      <alignment vertical="center" shrinkToFit="1"/>
      <protection hidden="1"/>
    </xf>
    <xf numFmtId="0" fontId="1" fillId="0" borderId="0" xfId="2" applyFill="1" applyBorder="1" applyAlignment="1" applyProtection="1">
      <alignment vertical="center"/>
      <protection hidden="1"/>
    </xf>
    <xf numFmtId="0" fontId="33" fillId="0" borderId="0" xfId="2" applyNumberFormat="1" applyFont="1" applyFill="1" applyBorder="1" applyAlignment="1" applyProtection="1">
      <alignment horizontal="left" vertical="center" indent="1"/>
      <protection hidden="1"/>
    </xf>
    <xf numFmtId="0" fontId="1" fillId="0" borderId="43" xfId="2" quotePrefix="1" applyNumberFormat="1" applyFont="1" applyFill="1" applyBorder="1" applyAlignment="1" applyProtection="1">
      <alignment horizontal="left" vertical="center" indent="2"/>
      <protection hidden="1"/>
    </xf>
    <xf numFmtId="9" fontId="2" fillId="0" borderId="0" xfId="2" applyNumberFormat="1" applyFont="1" applyFill="1" applyAlignment="1" applyProtection="1">
      <alignment horizontal="center"/>
      <protection hidden="1"/>
    </xf>
    <xf numFmtId="0" fontId="1" fillId="0" borderId="20" xfId="2" applyBorder="1" applyProtection="1">
      <protection hidden="1"/>
    </xf>
    <xf numFmtId="0" fontId="1" fillId="0" borderId="0" xfId="2" applyBorder="1" applyProtection="1">
      <protection hidden="1"/>
    </xf>
    <xf numFmtId="9" fontId="2" fillId="0" borderId="0" xfId="2" applyNumberFormat="1" applyFont="1" applyFill="1" applyBorder="1" applyAlignment="1" applyProtection="1">
      <alignment horizontal="center" vertical="top"/>
      <protection hidden="1"/>
    </xf>
    <xf numFmtId="1" fontId="2" fillId="0" borderId="0" xfId="2" applyNumberFormat="1" applyFont="1" applyFill="1" applyBorder="1" applyAlignment="1" applyProtection="1">
      <alignment horizontal="center" vertical="top"/>
      <protection hidden="1"/>
    </xf>
    <xf numFmtId="0" fontId="1" fillId="0" borderId="0" xfId="2" applyFont="1" applyBorder="1" applyAlignment="1">
      <alignment vertical="top"/>
    </xf>
    <xf numFmtId="0" fontId="1" fillId="0" borderId="0" xfId="2" applyFont="1" applyAlignment="1">
      <alignment vertical="top"/>
    </xf>
    <xf numFmtId="0" fontId="1" fillId="0" borderId="20" xfId="2" applyFont="1" applyBorder="1" applyAlignment="1" applyProtection="1">
      <alignment horizontal="left" vertical="center" indent="2"/>
      <protection hidden="1"/>
    </xf>
    <xf numFmtId="0" fontId="1" fillId="0" borderId="0" xfId="2" applyFont="1" applyAlignment="1" applyProtection="1">
      <alignment horizontal="left" vertical="center" indent="2"/>
      <protection hidden="1"/>
    </xf>
    <xf numFmtId="9" fontId="1" fillId="0" borderId="0" xfId="2" applyNumberFormat="1" applyFont="1" applyFill="1" applyBorder="1" applyAlignment="1" applyProtection="1">
      <alignment horizontal="left" vertical="center" indent="2"/>
      <protection hidden="1"/>
    </xf>
    <xf numFmtId="1" fontId="1" fillId="0" borderId="0" xfId="2" applyNumberFormat="1" applyFont="1" applyFill="1" applyBorder="1" applyAlignment="1" applyProtection="1">
      <alignment horizontal="left" vertical="center" indent="2"/>
      <protection hidden="1"/>
    </xf>
    <xf numFmtId="1" fontId="1" fillId="0" borderId="0" xfId="2" applyNumberFormat="1" applyFont="1" applyFill="1" applyBorder="1" applyAlignment="1" applyProtection="1">
      <alignment horizontal="left" vertical="center" indent="2" shrinkToFit="1"/>
      <protection hidden="1"/>
    </xf>
    <xf numFmtId="0" fontId="1" fillId="0" borderId="0" xfId="2" applyFont="1" applyFill="1" applyBorder="1" applyAlignment="1" applyProtection="1">
      <alignment horizontal="left" vertical="center" indent="2"/>
      <protection hidden="1"/>
    </xf>
    <xf numFmtId="0" fontId="1" fillId="0" borderId="0" xfId="2" applyNumberFormat="1" applyFont="1" applyFill="1" applyBorder="1" applyAlignment="1" applyProtection="1">
      <alignment horizontal="left" vertical="center" indent="2"/>
      <protection hidden="1"/>
    </xf>
    <xf numFmtId="0" fontId="2" fillId="0" borderId="0" xfId="2" applyFont="1" applyFill="1" applyAlignment="1" applyProtection="1">
      <alignment horizontal="center" vertical="center"/>
      <protection hidden="1"/>
    </xf>
    <xf numFmtId="0" fontId="1" fillId="0" borderId="0" xfId="2" applyNumberFormat="1" applyFill="1" applyProtection="1">
      <protection hidden="1"/>
    </xf>
    <xf numFmtId="1" fontId="33" fillId="0" borderId="0" xfId="2" applyNumberFormat="1" applyFont="1" applyFill="1" applyAlignment="1" applyProtection="1">
      <alignment horizontal="center" vertical="center"/>
      <protection hidden="1"/>
    </xf>
    <xf numFmtId="1" fontId="32" fillId="0" borderId="0" xfId="2" applyNumberFormat="1" applyFont="1" applyFill="1" applyAlignment="1" applyProtection="1">
      <alignment horizontal="right"/>
      <protection hidden="1"/>
    </xf>
    <xf numFmtId="1" fontId="32" fillId="0" borderId="0" xfId="2" applyNumberFormat="1" applyFont="1" applyFill="1" applyAlignment="1" applyProtection="1">
      <alignment horizontal="left" shrinkToFit="1"/>
      <protection hidden="1"/>
    </xf>
    <xf numFmtId="0" fontId="32" fillId="0" borderId="0" xfId="2" applyFont="1" applyFill="1" applyAlignment="1" applyProtection="1">
      <alignment horizontal="center"/>
      <protection hidden="1"/>
    </xf>
    <xf numFmtId="0" fontId="32" fillId="0" borderId="0" xfId="2" applyFont="1" applyFill="1" applyProtection="1">
      <protection hidden="1"/>
    </xf>
    <xf numFmtId="1" fontId="33" fillId="0" borderId="0" xfId="2" applyNumberFormat="1" applyFont="1" applyFill="1" applyAlignment="1" applyProtection="1">
      <alignment horizontal="center"/>
      <protection hidden="1"/>
    </xf>
    <xf numFmtId="1" fontId="32" fillId="0" borderId="0" xfId="2" applyNumberFormat="1" applyFont="1" applyFill="1" applyAlignment="1" applyProtection="1">
      <alignment horizontal="center"/>
      <protection hidden="1"/>
    </xf>
    <xf numFmtId="1" fontId="32" fillId="0" borderId="0" xfId="2" applyNumberFormat="1" applyFont="1" applyFill="1" applyProtection="1">
      <protection hidden="1"/>
    </xf>
    <xf numFmtId="0" fontId="32" fillId="0" borderId="0" xfId="2" applyNumberFormat="1" applyFont="1" applyFill="1" applyProtection="1">
      <protection hidden="1"/>
    </xf>
    <xf numFmtId="9" fontId="33" fillId="0" borderId="0" xfId="2" applyNumberFormat="1" applyFont="1" applyFill="1" applyAlignment="1" applyProtection="1">
      <alignment horizontal="center"/>
      <protection hidden="1"/>
    </xf>
    <xf numFmtId="0" fontId="33" fillId="0" borderId="0" xfId="2" applyNumberFormat="1" applyFont="1" applyFill="1" applyProtection="1">
      <protection hidden="1"/>
    </xf>
    <xf numFmtId="1" fontId="28" fillId="0" borderId="0" xfId="2" applyNumberFormat="1" applyFont="1" applyFill="1" applyAlignment="1" applyProtection="1">
      <alignment horizontal="left" vertical="center"/>
      <protection hidden="1"/>
    </xf>
    <xf numFmtId="1" fontId="35" fillId="0" borderId="0" xfId="2" applyNumberFormat="1" applyFont="1" applyFill="1" applyAlignment="1" applyProtection="1">
      <alignment horizontal="right" vertical="center"/>
      <protection hidden="1"/>
    </xf>
    <xf numFmtId="1" fontId="35" fillId="0" borderId="0" xfId="2" applyNumberFormat="1" applyFont="1" applyFill="1" applyBorder="1" applyAlignment="1" applyProtection="1">
      <alignment vertical="center"/>
      <protection hidden="1"/>
    </xf>
    <xf numFmtId="1" fontId="16" fillId="0" borderId="0" xfId="2" applyNumberFormat="1" applyFont="1" applyFill="1" applyAlignment="1" applyProtection="1">
      <alignment horizontal="center" vertical="center"/>
      <protection hidden="1"/>
    </xf>
    <xf numFmtId="1" fontId="18" fillId="0" borderId="0" xfId="2" applyNumberFormat="1" applyFont="1" applyFill="1" applyAlignment="1" applyProtection="1">
      <alignment horizontal="right" vertical="center"/>
      <protection hidden="1"/>
    </xf>
    <xf numFmtId="1" fontId="18" fillId="0" borderId="0" xfId="2" applyNumberFormat="1" applyFont="1" applyFill="1" applyAlignment="1" applyProtection="1">
      <alignment horizontal="left" vertical="center" shrinkToFit="1"/>
      <protection hidden="1"/>
    </xf>
    <xf numFmtId="0" fontId="18" fillId="0" borderId="0" xfId="2" applyFont="1" applyFill="1" applyAlignment="1" applyProtection="1">
      <alignment horizontal="center" vertical="center"/>
      <protection hidden="1"/>
    </xf>
    <xf numFmtId="0" fontId="18" fillId="0" borderId="0" xfId="2" applyFont="1" applyFill="1" applyAlignment="1" applyProtection="1">
      <alignment vertical="center"/>
      <protection hidden="1"/>
    </xf>
    <xf numFmtId="1" fontId="18" fillId="0" borderId="0" xfId="2" applyNumberFormat="1" applyFont="1" applyFill="1" applyAlignment="1" applyProtection="1">
      <alignment vertical="center"/>
      <protection hidden="1"/>
    </xf>
    <xf numFmtId="0" fontId="28" fillId="0" borderId="0" xfId="2" applyNumberFormat="1" applyFont="1" applyFill="1" applyAlignment="1" applyProtection="1">
      <alignment vertical="center"/>
      <protection hidden="1"/>
    </xf>
    <xf numFmtId="0" fontId="16" fillId="0" borderId="0" xfId="2" applyFont="1" applyFill="1" applyProtection="1">
      <protection hidden="1"/>
    </xf>
    <xf numFmtId="0" fontId="16" fillId="0" borderId="0" xfId="2" applyNumberFormat="1" applyFont="1" applyFill="1" applyProtection="1">
      <protection hidden="1"/>
    </xf>
    <xf numFmtId="0" fontId="1" fillId="0" borderId="0" xfId="2" applyFill="1" applyAlignment="1" applyProtection="1">
      <alignment horizontal="right" vertical="center"/>
      <protection hidden="1"/>
    </xf>
    <xf numFmtId="0" fontId="2" fillId="0" borderId="0" xfId="2" applyFont="1" applyFill="1" applyAlignment="1" applyProtection="1">
      <alignment vertical="center"/>
      <protection hidden="1"/>
    </xf>
    <xf numFmtId="0" fontId="1" fillId="2" borderId="4" xfId="0" applyFont="1" applyFill="1" applyBorder="1" applyAlignment="1" applyProtection="1">
      <alignment horizontal="right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1" fontId="15" fillId="0" borderId="0" xfId="0" applyNumberFormat="1" applyFont="1" applyBorder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vertical="center"/>
      <protection hidden="1"/>
    </xf>
    <xf numFmtId="1" fontId="15" fillId="2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Border="1" applyProtection="1">
      <protection hidden="1"/>
    </xf>
    <xf numFmtId="0" fontId="15" fillId="2" borderId="0" xfId="0" applyFont="1" applyFill="1" applyBorder="1" applyProtection="1">
      <protection hidden="1"/>
    </xf>
    <xf numFmtId="0" fontId="1" fillId="0" borderId="0" xfId="3" applyBorder="1"/>
    <xf numFmtId="0" fontId="16" fillId="0" borderId="48" xfId="0" applyFont="1" applyBorder="1" applyAlignment="1" applyProtection="1">
      <alignment horizontal="center" vertical="center"/>
      <protection hidden="1"/>
    </xf>
    <xf numFmtId="1" fontId="10" fillId="6" borderId="7" xfId="0" applyNumberFormat="1" applyFont="1" applyFill="1" applyBorder="1" applyAlignment="1" applyProtection="1">
      <alignment horizontal="right" vertical="center"/>
      <protection hidden="1"/>
    </xf>
    <xf numFmtId="1" fontId="10" fillId="6" borderId="7" xfId="0" applyNumberFormat="1" applyFont="1" applyFill="1" applyBorder="1" applyAlignment="1" applyProtection="1">
      <alignment horizontal="center" vertical="center"/>
      <protection hidden="1"/>
    </xf>
    <xf numFmtId="0" fontId="2" fillId="6" borderId="7" xfId="0" applyFont="1" applyFill="1" applyBorder="1" applyAlignment="1" applyProtection="1">
      <alignment vertical="center"/>
      <protection hidden="1"/>
    </xf>
    <xf numFmtId="9" fontId="10" fillId="6" borderId="7" xfId="0" applyNumberFormat="1" applyFont="1" applyFill="1" applyBorder="1" applyAlignment="1" applyProtection="1">
      <alignment horizontal="center" vertical="center"/>
      <protection hidden="1"/>
    </xf>
    <xf numFmtId="0" fontId="30" fillId="6" borderId="4" xfId="0" applyFont="1" applyFill="1" applyBorder="1" applyAlignment="1" applyProtection="1">
      <alignment horizontal="center"/>
      <protection hidden="1"/>
    </xf>
    <xf numFmtId="0" fontId="29" fillId="6" borderId="50" xfId="0" applyFont="1" applyFill="1" applyBorder="1" applyAlignment="1" applyProtection="1">
      <alignment horizontal="center" vertical="center"/>
      <protection hidden="1"/>
    </xf>
    <xf numFmtId="0" fontId="29" fillId="6" borderId="14" xfId="0" applyFont="1" applyFill="1" applyBorder="1" applyAlignment="1" applyProtection="1">
      <alignment horizontal="center" vertical="center"/>
      <protection hidden="1"/>
    </xf>
    <xf numFmtId="0" fontId="29" fillId="6" borderId="0" xfId="0" applyFont="1" applyFill="1" applyBorder="1" applyProtection="1">
      <protection hidden="1"/>
    </xf>
    <xf numFmtId="0" fontId="30" fillId="6" borderId="0" xfId="0" applyFont="1" applyFill="1" applyBorder="1" applyAlignment="1" applyProtection="1">
      <alignment horizontal="center"/>
      <protection hidden="1"/>
    </xf>
    <xf numFmtId="0" fontId="30" fillId="6" borderId="16" xfId="0" applyFont="1" applyFill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48" xfId="0" applyFont="1" applyFill="1" applyBorder="1" applyAlignment="1" applyProtection="1">
      <alignment horizontal="center" vertical="center"/>
      <protection hidden="1"/>
    </xf>
    <xf numFmtId="0" fontId="2" fillId="0" borderId="48" xfId="0" applyFont="1" applyFill="1" applyBorder="1" applyAlignment="1" applyProtection="1">
      <alignment horizontal="center" vertical="center" shrinkToFit="1"/>
      <protection locked="0"/>
    </xf>
    <xf numFmtId="0" fontId="2" fillId="0" borderId="54" xfId="0" applyFont="1" applyFill="1" applyBorder="1" applyAlignment="1" applyProtection="1">
      <alignment horizontal="center" vertical="center" shrinkToFit="1"/>
      <protection locked="0"/>
    </xf>
    <xf numFmtId="0" fontId="2" fillId="0" borderId="48" xfId="0" applyFont="1" applyFill="1" applyBorder="1" applyAlignment="1" applyProtection="1">
      <alignment vertical="center"/>
      <protection hidden="1"/>
    </xf>
    <xf numFmtId="0" fontId="16" fillId="0" borderId="55" xfId="0" applyFont="1" applyBorder="1" applyAlignment="1" applyProtection="1">
      <alignment vertical="center"/>
      <protection hidden="1"/>
    </xf>
    <xf numFmtId="0" fontId="2" fillId="0" borderId="48" xfId="0" applyFont="1" applyFill="1" applyBorder="1" applyAlignment="1" applyProtection="1">
      <alignment horizontal="center" vertical="center" wrapText="1" shrinkToFit="1"/>
      <protection hidden="1"/>
    </xf>
    <xf numFmtId="0" fontId="2" fillId="0" borderId="55" xfId="0" applyFont="1" applyFill="1" applyBorder="1" applyAlignment="1" applyProtection="1">
      <alignment horizontal="center" vertical="center" shrinkToFit="1"/>
      <protection hidden="1"/>
    </xf>
    <xf numFmtId="0" fontId="2" fillId="0" borderId="48" xfId="0" applyFont="1" applyFill="1" applyBorder="1" applyAlignment="1" applyProtection="1">
      <alignment horizontal="center" vertical="center" shrinkToFit="1"/>
      <protection hidden="1"/>
    </xf>
    <xf numFmtId="1" fontId="10" fillId="5" borderId="7" xfId="0" applyNumberFormat="1" applyFont="1" applyFill="1" applyBorder="1" applyAlignment="1" applyProtection="1">
      <alignment horizontal="center" vertical="center"/>
      <protection hidden="1"/>
    </xf>
    <xf numFmtId="1" fontId="2" fillId="5" borderId="7" xfId="0" applyNumberFormat="1" applyFont="1" applyFill="1" applyBorder="1" applyAlignment="1" applyProtection="1">
      <alignment vertical="center"/>
      <protection hidden="1"/>
    </xf>
    <xf numFmtId="0" fontId="2" fillId="5" borderId="7" xfId="0" applyFont="1" applyFill="1" applyBorder="1" applyAlignment="1" applyProtection="1">
      <alignment vertical="center"/>
      <protection hidden="1"/>
    </xf>
    <xf numFmtId="9" fontId="10" fillId="5" borderId="7" xfId="0" applyNumberFormat="1" applyFont="1" applyFill="1" applyBorder="1" applyAlignment="1" applyProtection="1">
      <alignment horizontal="center" vertical="center"/>
      <protection hidden="1"/>
    </xf>
    <xf numFmtId="1" fontId="14" fillId="8" borderId="7" xfId="0" applyNumberFormat="1" applyFont="1" applyFill="1" applyBorder="1" applyAlignment="1" applyProtection="1">
      <alignment horizontal="center" vertical="center"/>
      <protection hidden="1"/>
    </xf>
    <xf numFmtId="9" fontId="14" fillId="8" borderId="7" xfId="0" applyNumberFormat="1" applyFont="1" applyFill="1" applyBorder="1" applyAlignment="1" applyProtection="1">
      <alignment horizontal="center" vertical="center"/>
      <protection hidden="1"/>
    </xf>
    <xf numFmtId="0" fontId="2" fillId="9" borderId="48" xfId="0" applyFont="1" applyFill="1" applyBorder="1" applyAlignment="1" applyProtection="1">
      <alignment horizontal="center" vertical="center" wrapText="1"/>
      <protection hidden="1"/>
    </xf>
    <xf numFmtId="0" fontId="2" fillId="9" borderId="13" xfId="0" applyFont="1" applyFill="1" applyBorder="1" applyAlignment="1" applyProtection="1">
      <alignment horizontal="center" vertical="center" wrapText="1"/>
      <protection hidden="1"/>
    </xf>
    <xf numFmtId="0" fontId="2" fillId="9" borderId="16" xfId="0" applyFont="1" applyFill="1" applyBorder="1" applyAlignment="1" applyProtection="1">
      <alignment horizontal="center" vertical="center"/>
      <protection hidden="1"/>
    </xf>
    <xf numFmtId="0" fontId="2" fillId="9" borderId="55" xfId="0" applyFont="1" applyFill="1" applyBorder="1" applyAlignment="1" applyProtection="1">
      <alignment horizontal="center" vertical="center"/>
      <protection hidden="1"/>
    </xf>
    <xf numFmtId="0" fontId="42" fillId="5" borderId="0" xfId="0" applyFont="1" applyFill="1" applyProtection="1">
      <protection hidden="1"/>
    </xf>
    <xf numFmtId="0" fontId="38" fillId="5" borderId="0" xfId="0" applyFont="1" applyFill="1" applyProtection="1">
      <protection hidden="1"/>
    </xf>
    <xf numFmtId="0" fontId="21" fillId="5" borderId="0" xfId="0" applyFont="1" applyFill="1" applyProtection="1">
      <protection hidden="1"/>
    </xf>
    <xf numFmtId="0" fontId="32" fillId="0" borderId="16" xfId="0" applyNumberFormat="1" applyFont="1" applyFill="1" applyBorder="1" applyAlignment="1" applyProtection="1">
      <alignment shrinkToFit="1"/>
      <protection locked="0"/>
    </xf>
    <xf numFmtId="0" fontId="6" fillId="0" borderId="0" xfId="0" applyFont="1" applyBorder="1" applyProtection="1">
      <protection hidden="1"/>
    </xf>
    <xf numFmtId="0" fontId="1" fillId="0" borderId="7" xfId="3" applyBorder="1"/>
    <xf numFmtId="0" fontId="1" fillId="0" borderId="7" xfId="3" applyFill="1" applyBorder="1"/>
    <xf numFmtId="0" fontId="41" fillId="0" borderId="7" xfId="3" applyFont="1" applyBorder="1"/>
    <xf numFmtId="0" fontId="21" fillId="0" borderId="7" xfId="3" applyFont="1" applyBorder="1"/>
    <xf numFmtId="0" fontId="1" fillId="0" borderId="67" xfId="3" applyBorder="1"/>
    <xf numFmtId="0" fontId="41" fillId="0" borderId="0" xfId="3" applyFont="1" applyBorder="1"/>
    <xf numFmtId="0" fontId="21" fillId="0" borderId="0" xfId="3" applyFont="1" applyBorder="1"/>
    <xf numFmtId="0" fontId="2" fillId="6" borderId="48" xfId="0" applyFont="1" applyFill="1" applyBorder="1" applyAlignment="1" applyProtection="1">
      <alignment horizontal="center" vertical="center" shrinkToFit="1"/>
    </xf>
    <xf numFmtId="0" fontId="2" fillId="6" borderId="54" xfId="0" applyFont="1" applyFill="1" applyBorder="1" applyAlignment="1" applyProtection="1">
      <alignment horizontal="center" vertical="center" shrinkToFit="1"/>
    </xf>
    <xf numFmtId="0" fontId="2" fillId="0" borderId="8" xfId="0" applyNumberFormat="1" applyFont="1" applyFill="1" applyBorder="1" applyAlignment="1" applyProtection="1">
      <alignment horizontal="center"/>
      <protection hidden="1"/>
    </xf>
    <xf numFmtId="0" fontId="2" fillId="0" borderId="32" xfId="0" applyNumberFormat="1" applyFont="1" applyFill="1" applyBorder="1" applyAlignment="1" applyProtection="1">
      <alignment horizontal="center"/>
      <protection hidden="1"/>
    </xf>
    <xf numFmtId="0" fontId="1" fillId="0" borderId="0" xfId="3" applyFill="1" applyBorder="1"/>
    <xf numFmtId="0" fontId="2" fillId="0" borderId="35" xfId="0" applyNumberFormat="1" applyFont="1" applyFill="1" applyBorder="1" applyAlignment="1" applyProtection="1">
      <alignment horizontal="left"/>
      <protection hidden="1"/>
    </xf>
    <xf numFmtId="0" fontId="2" fillId="0" borderId="1" xfId="0" applyNumberFormat="1" applyFont="1" applyFill="1" applyBorder="1" applyAlignment="1" applyProtection="1">
      <alignment horizontal="left"/>
      <protection hidden="1"/>
    </xf>
    <xf numFmtId="0" fontId="2" fillId="0" borderId="7" xfId="0" applyNumberFormat="1" applyFont="1" applyFill="1" applyBorder="1" applyAlignment="1" applyProtection="1">
      <alignment horizontal="left"/>
      <protection hidden="1"/>
    </xf>
    <xf numFmtId="0" fontId="2" fillId="0" borderId="5" xfId="0" applyNumberFormat="1" applyFont="1" applyFill="1" applyBorder="1" applyAlignment="1" applyProtection="1">
      <alignment horizontal="left"/>
      <protection hidden="1"/>
    </xf>
    <xf numFmtId="0" fontId="17" fillId="0" borderId="12" xfId="0" applyFont="1" applyBorder="1" applyAlignment="1" applyProtection="1">
      <alignment vertical="center" textRotation="90"/>
      <protection hidden="1"/>
    </xf>
    <xf numFmtId="0" fontId="0" fillId="0" borderId="0" xfId="0" applyProtection="1">
      <protection locked="0"/>
    </xf>
    <xf numFmtId="0" fontId="2" fillId="9" borderId="68" xfId="0" applyFont="1" applyFill="1" applyBorder="1" applyAlignment="1" applyProtection="1">
      <alignment horizontal="center" vertical="center"/>
      <protection hidden="1"/>
    </xf>
    <xf numFmtId="0" fontId="0" fillId="12" borderId="59" xfId="0" applyFont="1" applyFill="1" applyBorder="1" applyAlignment="1" applyProtection="1">
      <alignment horizontal="center" vertical="center"/>
      <protection hidden="1"/>
    </xf>
    <xf numFmtId="0" fontId="0" fillId="12" borderId="60" xfId="0" applyFont="1" applyFill="1" applyBorder="1" applyAlignment="1" applyProtection="1">
      <alignment horizontal="center" vertical="center"/>
      <protection hidden="1"/>
    </xf>
    <xf numFmtId="0" fontId="0" fillId="12" borderId="85" xfId="0" applyFont="1" applyFill="1" applyBorder="1" applyAlignment="1" applyProtection="1">
      <alignment horizontal="center" vertical="center"/>
      <protection hidden="1"/>
    </xf>
    <xf numFmtId="0" fontId="0" fillId="12" borderId="83" xfId="0" applyFont="1" applyFill="1" applyBorder="1" applyAlignment="1" applyProtection="1">
      <alignment horizontal="center" vertical="center"/>
      <protection hidden="1"/>
    </xf>
    <xf numFmtId="0" fontId="0" fillId="12" borderId="84" xfId="0" applyFont="1" applyFill="1" applyBorder="1" applyAlignment="1" applyProtection="1">
      <alignment horizontal="center" vertical="center"/>
      <protection hidden="1"/>
    </xf>
    <xf numFmtId="0" fontId="0" fillId="12" borderId="63" xfId="0" applyFont="1" applyFill="1" applyBorder="1" applyAlignment="1" applyProtection="1">
      <alignment horizontal="center" vertical="center"/>
      <protection hidden="1"/>
    </xf>
    <xf numFmtId="0" fontId="0" fillId="12" borderId="62" xfId="0" applyFont="1" applyFill="1" applyBorder="1" applyAlignment="1" applyProtection="1">
      <alignment horizontal="center" vertical="center"/>
      <protection hidden="1"/>
    </xf>
    <xf numFmtId="0" fontId="0" fillId="12" borderId="24" xfId="0" applyFont="1" applyFill="1" applyBorder="1" applyAlignment="1" applyProtection="1">
      <alignment horizontal="center" vertical="center"/>
      <protection hidden="1"/>
    </xf>
    <xf numFmtId="0" fontId="0" fillId="12" borderId="64" xfId="0" applyFont="1" applyFill="1" applyBorder="1" applyAlignment="1" applyProtection="1">
      <alignment horizontal="center" vertical="center"/>
      <protection hidden="1"/>
    </xf>
    <xf numFmtId="0" fontId="0" fillId="12" borderId="68" xfId="0" applyFont="1" applyFill="1" applyBorder="1" applyAlignment="1" applyProtection="1">
      <alignment horizontal="center" vertical="center"/>
      <protection hidden="1"/>
    </xf>
    <xf numFmtId="0" fontId="2" fillId="13" borderId="30" xfId="0" applyFont="1" applyFill="1" applyBorder="1" applyAlignment="1" applyProtection="1">
      <alignment horizontal="center" vertical="center"/>
      <protection hidden="1"/>
    </xf>
    <xf numFmtId="0" fontId="2" fillId="13" borderId="45" xfId="0" applyFont="1" applyFill="1" applyBorder="1" applyAlignment="1" applyProtection="1">
      <alignment horizontal="center" vertical="center"/>
      <protection hidden="1"/>
    </xf>
    <xf numFmtId="0" fontId="2" fillId="13" borderId="29" xfId="0" applyFont="1" applyFill="1" applyBorder="1" applyAlignment="1" applyProtection="1">
      <alignment horizontal="center" vertical="center"/>
      <protection hidden="1"/>
    </xf>
    <xf numFmtId="0" fontId="2" fillId="13" borderId="25" xfId="0" applyFont="1" applyFill="1" applyBorder="1" applyAlignment="1" applyProtection="1">
      <alignment horizontal="center" vertical="center"/>
      <protection hidden="1"/>
    </xf>
    <xf numFmtId="0" fontId="2" fillId="13" borderId="26" xfId="0" applyFont="1" applyFill="1" applyBorder="1" applyAlignment="1" applyProtection="1">
      <alignment horizontal="center" vertical="center"/>
      <protection hidden="1"/>
    </xf>
    <xf numFmtId="0" fontId="2" fillId="13" borderId="82" xfId="0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locked="0"/>
    </xf>
    <xf numFmtId="0" fontId="47" fillId="0" borderId="43" xfId="2" quotePrefix="1" applyNumberFormat="1" applyFont="1" applyFill="1" applyBorder="1" applyAlignment="1" applyProtection="1">
      <alignment horizontal="left" vertical="center" indent="2"/>
      <protection hidden="1"/>
    </xf>
    <xf numFmtId="0" fontId="1" fillId="0" borderId="41" xfId="2" quotePrefix="1" applyNumberFormat="1" applyFont="1" applyFill="1" applyBorder="1" applyAlignment="1" applyProtection="1">
      <alignment horizontal="left" vertical="top" indent="2"/>
      <protection hidden="1"/>
    </xf>
    <xf numFmtId="0" fontId="1" fillId="0" borderId="0" xfId="2" applyNumberFormat="1" applyFill="1" applyAlignment="1" applyProtection="1">
      <protection hidden="1"/>
    </xf>
    <xf numFmtId="0" fontId="1" fillId="0" borderId="0" xfId="2" applyBorder="1" applyAlignment="1" applyProtection="1">
      <alignment vertical="center"/>
      <protection hidden="1"/>
    </xf>
    <xf numFmtId="0" fontId="1" fillId="0" borderId="0" xfId="2" applyFont="1" applyBorder="1" applyAlignment="1" applyProtection="1">
      <alignment horizontal="left" vertical="center" indent="2"/>
      <protection hidden="1"/>
    </xf>
    <xf numFmtId="0" fontId="1" fillId="0" borderId="42" xfId="2" quotePrefix="1" applyNumberFormat="1" applyFont="1" applyFill="1" applyBorder="1" applyAlignment="1" applyProtection="1">
      <alignment horizontal="left" vertical="top" indent="2"/>
      <protection hidden="1"/>
    </xf>
    <xf numFmtId="49" fontId="1" fillId="0" borderId="41" xfId="2" applyNumberFormat="1" applyFont="1" applyFill="1" applyBorder="1" applyAlignment="1" applyProtection="1">
      <alignment horizontal="left" vertical="top" wrapText="1" indent="2"/>
      <protection hidden="1"/>
    </xf>
    <xf numFmtId="1" fontId="1" fillId="0" borderId="41" xfId="2" applyNumberFormat="1" applyFont="1" applyFill="1" applyBorder="1" applyAlignment="1" applyProtection="1">
      <alignment horizontal="left" vertical="top" indent="2" shrinkToFit="1"/>
      <protection hidden="1"/>
    </xf>
    <xf numFmtId="1" fontId="1" fillId="0" borderId="41" xfId="2" applyNumberFormat="1" applyFont="1" applyFill="1" applyBorder="1" applyAlignment="1" applyProtection="1">
      <alignment horizontal="left" vertical="top" indent="2"/>
      <protection hidden="1"/>
    </xf>
    <xf numFmtId="9" fontId="1" fillId="0" borderId="41" xfId="2" applyNumberFormat="1" applyFont="1" applyFill="1" applyBorder="1" applyAlignment="1" applyProtection="1">
      <alignment horizontal="left" vertical="top" indent="2"/>
      <protection hidden="1"/>
    </xf>
    <xf numFmtId="0" fontId="1" fillId="0" borderId="41" xfId="2" applyFont="1" applyBorder="1" applyAlignment="1" applyProtection="1">
      <alignment horizontal="left" vertical="top" indent="2"/>
      <protection hidden="1"/>
    </xf>
    <xf numFmtId="0" fontId="1" fillId="0" borderId="28" xfId="2" applyFont="1" applyBorder="1" applyAlignment="1" applyProtection="1">
      <alignment horizontal="left" vertical="top" indent="2"/>
      <protection hidden="1"/>
    </xf>
    <xf numFmtId="0" fontId="1" fillId="0" borderId="0" xfId="2" applyBorder="1" applyAlignment="1" applyProtection="1">
      <protection hidden="1"/>
    </xf>
    <xf numFmtId="0" fontId="1" fillId="0" borderId="43" xfId="2" applyNumberFormat="1" applyFill="1" applyBorder="1" applyAlignment="1" applyProtection="1">
      <alignment horizontal="center"/>
      <protection hidden="1"/>
    </xf>
    <xf numFmtId="0" fontId="1" fillId="0" borderId="0" xfId="2" applyFill="1" applyBorder="1" applyProtection="1">
      <protection hidden="1"/>
    </xf>
    <xf numFmtId="0" fontId="2" fillId="0" borderId="0" xfId="2" applyFont="1" applyFill="1" applyBorder="1" applyAlignment="1" applyProtection="1">
      <alignment horizontal="center"/>
      <protection hidden="1"/>
    </xf>
    <xf numFmtId="0" fontId="1" fillId="0" borderId="0" xfId="2" applyFill="1" applyBorder="1" applyAlignment="1" applyProtection="1">
      <alignment horizontal="center"/>
      <protection hidden="1"/>
    </xf>
    <xf numFmtId="0" fontId="1" fillId="0" borderId="0" xfId="2" applyFill="1" applyBorder="1" applyAlignment="1" applyProtection="1">
      <alignment horizontal="left" shrinkToFit="1"/>
      <protection hidden="1"/>
    </xf>
    <xf numFmtId="0" fontId="1" fillId="0" borderId="0" xfId="2" applyFill="1" applyBorder="1" applyAlignment="1" applyProtection="1">
      <alignment horizontal="right"/>
      <protection hidden="1"/>
    </xf>
    <xf numFmtId="0" fontId="1" fillId="0" borderId="0" xfId="2" applyFill="1" applyBorder="1" applyAlignment="1" applyProtection="1">
      <alignment horizontal="center" vertical="center"/>
      <protection hidden="1"/>
    </xf>
    <xf numFmtId="0" fontId="1" fillId="0" borderId="20" xfId="2" applyFill="1" applyBorder="1" applyAlignment="1" applyProtection="1">
      <alignment horizontal="center"/>
      <protection hidden="1"/>
    </xf>
    <xf numFmtId="0" fontId="1" fillId="0" borderId="42" xfId="2" applyNumberFormat="1" applyFill="1" applyBorder="1" applyAlignment="1" applyProtection="1">
      <alignment horizontal="center"/>
      <protection hidden="1"/>
    </xf>
    <xf numFmtId="0" fontId="1" fillId="0" borderId="41" xfId="2" applyFill="1" applyBorder="1" applyProtection="1">
      <protection hidden="1"/>
    </xf>
    <xf numFmtId="0" fontId="2" fillId="0" borderId="41" xfId="2" applyFont="1" applyFill="1" applyBorder="1" applyAlignment="1" applyProtection="1">
      <alignment horizontal="center"/>
      <protection hidden="1"/>
    </xf>
    <xf numFmtId="0" fontId="1" fillId="0" borderId="41" xfId="2" applyFill="1" applyBorder="1" applyAlignment="1" applyProtection="1">
      <alignment horizontal="center"/>
      <protection hidden="1"/>
    </xf>
    <xf numFmtId="0" fontId="1" fillId="0" borderId="41" xfId="2" applyFill="1" applyBorder="1" applyAlignment="1" applyProtection="1">
      <alignment horizontal="left" shrinkToFit="1"/>
      <protection hidden="1"/>
    </xf>
    <xf numFmtId="0" fontId="1" fillId="0" borderId="41" xfId="2" applyFill="1" applyBorder="1" applyAlignment="1" applyProtection="1">
      <alignment horizontal="right"/>
      <protection hidden="1"/>
    </xf>
    <xf numFmtId="0" fontId="1" fillId="0" borderId="41" xfId="2" applyFill="1" applyBorder="1" applyAlignment="1" applyProtection="1">
      <alignment horizontal="center" vertical="center"/>
      <protection hidden="1"/>
    </xf>
    <xf numFmtId="0" fontId="1" fillId="0" borderId="28" xfId="2" applyFill="1" applyBorder="1" applyAlignment="1" applyProtection="1">
      <alignment horizontal="center"/>
      <protection hidden="1"/>
    </xf>
    <xf numFmtId="0" fontId="1" fillId="0" borderId="42" xfId="2" applyNumberFormat="1" applyBorder="1"/>
    <xf numFmtId="0" fontId="1" fillId="0" borderId="41" xfId="2" applyBorder="1"/>
    <xf numFmtId="0" fontId="2" fillId="0" borderId="41" xfId="2" applyFont="1" applyBorder="1" applyAlignment="1">
      <alignment horizontal="center"/>
    </xf>
    <xf numFmtId="0" fontId="1" fillId="0" borderId="41" xfId="2" applyBorder="1" applyAlignment="1">
      <alignment horizontal="center"/>
    </xf>
    <xf numFmtId="0" fontId="1" fillId="0" borderId="41" xfId="2" applyBorder="1" applyAlignment="1">
      <alignment horizontal="left" shrinkToFit="1"/>
    </xf>
    <xf numFmtId="0" fontId="1" fillId="0" borderId="41" xfId="2" applyBorder="1" applyAlignment="1">
      <alignment horizontal="right"/>
    </xf>
    <xf numFmtId="0" fontId="1" fillId="0" borderId="41" xfId="2" applyBorder="1" applyAlignment="1">
      <alignment horizontal="center" vertical="center"/>
    </xf>
    <xf numFmtId="9" fontId="2" fillId="0" borderId="28" xfId="2" applyNumberFormat="1" applyFont="1" applyBorder="1" applyAlignment="1">
      <alignment horizontal="center"/>
    </xf>
    <xf numFmtId="0" fontId="0" fillId="2" borderId="0" xfId="0" applyFont="1" applyFill="1" applyBorder="1" applyAlignment="1" applyProtection="1">
      <alignment horizontal="left" vertical="center" wrapText="1" indent="2"/>
      <protection hidden="1"/>
    </xf>
    <xf numFmtId="0" fontId="33" fillId="0" borderId="0" xfId="2" applyNumberFormat="1" applyFont="1" applyFill="1" applyBorder="1" applyAlignment="1" applyProtection="1">
      <alignment horizontal="left" indent="1"/>
      <protection hidden="1"/>
    </xf>
    <xf numFmtId="1" fontId="32" fillId="0" borderId="0" xfId="2" applyNumberFormat="1" applyFont="1" applyFill="1" applyBorder="1" applyAlignment="1" applyProtection="1">
      <alignment horizontal="right" shrinkToFit="1"/>
      <protection hidden="1"/>
    </xf>
    <xf numFmtId="49" fontId="33" fillId="0" borderId="0" xfId="2" applyNumberFormat="1" applyFont="1" applyFill="1" applyBorder="1" applyAlignment="1" applyProtection="1">
      <alignment horizontal="left" wrapText="1" indent="1"/>
      <protection hidden="1"/>
    </xf>
    <xf numFmtId="0" fontId="1" fillId="0" borderId="0" xfId="2" applyFill="1" applyAlignment="1" applyProtection="1">
      <alignment horizontal="center"/>
      <protection hidden="1"/>
    </xf>
    <xf numFmtId="1" fontId="18" fillId="0" borderId="0" xfId="2" applyNumberFormat="1" applyFont="1" applyFill="1" applyAlignment="1" applyProtection="1">
      <alignment horizontal="center" vertical="center"/>
      <protection hidden="1"/>
    </xf>
    <xf numFmtId="0" fontId="1" fillId="0" borderId="0" xfId="2" applyNumberFormat="1" applyFill="1" applyAlignment="1" applyProtection="1">
      <alignment horizontal="center"/>
      <protection hidden="1"/>
    </xf>
    <xf numFmtId="0" fontId="33" fillId="0" borderId="0" xfId="2" applyFont="1" applyBorder="1" applyAlignment="1">
      <alignment horizontal="left"/>
    </xf>
    <xf numFmtId="9" fontId="33" fillId="0" borderId="0" xfId="2" applyNumberFormat="1" applyFont="1" applyBorder="1" applyAlignment="1">
      <alignment horizontal="center"/>
    </xf>
    <xf numFmtId="1" fontId="10" fillId="12" borderId="7" xfId="0" applyNumberFormat="1" applyFont="1" applyFill="1" applyBorder="1" applyAlignment="1" applyProtection="1">
      <alignment horizontal="center" vertical="center"/>
      <protection hidden="1"/>
    </xf>
    <xf numFmtId="1" fontId="14" fillId="12" borderId="7" xfId="0" applyNumberFormat="1" applyFont="1" applyFill="1" applyBorder="1" applyAlignment="1" applyProtection="1">
      <alignment horizontal="center" vertical="center"/>
      <protection hidden="1"/>
    </xf>
    <xf numFmtId="1" fontId="10" fillId="13" borderId="7" xfId="0" applyNumberFormat="1" applyFont="1" applyFill="1" applyBorder="1" applyAlignment="1" applyProtection="1">
      <alignment horizontal="center" vertical="center"/>
      <protection hidden="1"/>
    </xf>
    <xf numFmtId="1" fontId="14" fillId="13" borderId="1" xfId="0" applyNumberFormat="1" applyFont="1" applyFill="1" applyBorder="1" applyAlignment="1" applyProtection="1">
      <alignment horizontal="center" vertical="center"/>
      <protection hidden="1"/>
    </xf>
    <xf numFmtId="1" fontId="14" fillId="14" borderId="5" xfId="0" applyNumberFormat="1" applyFont="1" applyFill="1" applyBorder="1" applyAlignment="1" applyProtection="1">
      <alignment horizontal="center" vertical="center"/>
      <protection hidden="1"/>
    </xf>
    <xf numFmtId="1" fontId="14" fillId="14" borderId="7" xfId="0" applyNumberFormat="1" applyFont="1" applyFill="1" applyBorder="1" applyAlignment="1" applyProtection="1">
      <alignment horizontal="center" vertical="center"/>
      <protection hidden="1"/>
    </xf>
    <xf numFmtId="0" fontId="2" fillId="12" borderId="57" xfId="0" applyFont="1" applyFill="1" applyBorder="1" applyAlignment="1" applyProtection="1">
      <alignment horizontal="center" vertical="center"/>
      <protection hidden="1"/>
    </xf>
    <xf numFmtId="1" fontId="48" fillId="0" borderId="0" xfId="2" applyNumberFormat="1" applyFont="1" applyBorder="1" applyAlignment="1">
      <alignment horizontal="center"/>
    </xf>
    <xf numFmtId="1" fontId="28" fillId="0" borderId="0" xfId="2" applyNumberFormat="1" applyFont="1" applyBorder="1" applyAlignment="1">
      <alignment horizontal="center"/>
    </xf>
    <xf numFmtId="9" fontId="28" fillId="0" borderId="0" xfId="2" applyNumberFormat="1" applyFont="1" applyBorder="1" applyAlignment="1">
      <alignment horizontal="center"/>
    </xf>
    <xf numFmtId="0" fontId="0" fillId="0" borderId="0" xfId="0" applyBorder="1" applyAlignment="1">
      <alignment vertical="center"/>
    </xf>
    <xf numFmtId="9" fontId="28" fillId="0" borderId="0" xfId="2" applyNumberFormat="1" applyFont="1" applyBorder="1" applyAlignment="1">
      <alignment horizontal="left"/>
    </xf>
    <xf numFmtId="0" fontId="24" fillId="0" borderId="12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/>
    </xf>
    <xf numFmtId="0" fontId="51" fillId="0" borderId="12" xfId="3" applyFont="1" applyFill="1" applyBorder="1" applyAlignment="1">
      <alignment horizontal="center" vertical="center" wrapText="1"/>
    </xf>
    <xf numFmtId="0" fontId="1" fillId="0" borderId="0" xfId="3" applyBorder="1" applyAlignment="1">
      <alignment vertical="center" wrapText="1"/>
    </xf>
    <xf numFmtId="0" fontId="1" fillId="0" borderId="7" xfId="3" applyBorder="1" applyAlignment="1">
      <alignment vertical="center" wrapText="1"/>
    </xf>
    <xf numFmtId="0" fontId="50" fillId="0" borderId="0" xfId="3" applyFont="1" applyFill="1" applyBorder="1" applyAlignment="1">
      <alignment horizontal="center" vertical="center"/>
    </xf>
    <xf numFmtId="9" fontId="50" fillId="0" borderId="12" xfId="3" applyNumberFormat="1" applyFont="1" applyFill="1" applyBorder="1" applyAlignment="1">
      <alignment horizontal="center" vertical="center"/>
    </xf>
    <xf numFmtId="0" fontId="18" fillId="7" borderId="0" xfId="3" applyFont="1" applyFill="1" applyBorder="1" applyAlignment="1">
      <alignment vertical="center"/>
    </xf>
    <xf numFmtId="0" fontId="18" fillId="7" borderId="7" xfId="3" applyFont="1" applyFill="1" applyBorder="1" applyAlignment="1">
      <alignment vertical="center"/>
    </xf>
    <xf numFmtId="0" fontId="50" fillId="15" borderId="0" xfId="3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vertical="center"/>
    </xf>
    <xf numFmtId="0" fontId="18" fillId="0" borderId="7" xfId="3" applyFont="1" applyFill="1" applyBorder="1" applyAlignment="1">
      <alignment vertical="center"/>
    </xf>
    <xf numFmtId="9" fontId="41" fillId="0" borderId="12" xfId="3" applyNumberFormat="1" applyFont="1" applyFill="1" applyBorder="1" applyAlignment="1">
      <alignment horizontal="center" vertical="center"/>
    </xf>
    <xf numFmtId="0" fontId="1" fillId="7" borderId="0" xfId="3" applyFill="1" applyBorder="1" applyAlignment="1">
      <alignment vertical="center"/>
    </xf>
    <xf numFmtId="0" fontId="1" fillId="7" borderId="7" xfId="3" applyFill="1" applyBorder="1" applyAlignment="1">
      <alignment vertical="center"/>
    </xf>
    <xf numFmtId="0" fontId="28" fillId="0" borderId="12" xfId="0" applyFont="1" applyFill="1" applyBorder="1" applyAlignment="1">
      <alignment horizontal="center" vertical="center"/>
    </xf>
    <xf numFmtId="0" fontId="1" fillId="0" borderId="0" xfId="3" applyBorder="1" applyAlignment="1">
      <alignment vertical="center"/>
    </xf>
    <xf numFmtId="0" fontId="1" fillId="0" borderId="7" xfId="3" applyBorder="1" applyAlignment="1">
      <alignment vertical="center"/>
    </xf>
    <xf numFmtId="0" fontId="1" fillId="0" borderId="0" xfId="3" applyFill="1" applyBorder="1" applyAlignment="1">
      <alignment vertical="center"/>
    </xf>
    <xf numFmtId="0" fontId="1" fillId="0" borderId="7" xfId="3" applyFill="1" applyBorder="1" applyAlignment="1">
      <alignment vertical="center"/>
    </xf>
    <xf numFmtId="0" fontId="16" fillId="0" borderId="12" xfId="3" applyFont="1" applyFill="1" applyBorder="1" applyAlignment="1">
      <alignment horizontal="center" vertical="center" wrapText="1"/>
    </xf>
    <xf numFmtId="0" fontId="49" fillId="0" borderId="0" xfId="3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center" vertical="center"/>
    </xf>
    <xf numFmtId="0" fontId="0" fillId="0" borderId="19" xfId="0" applyBorder="1" applyAlignment="1" applyProtection="1">
      <alignment vertical="center"/>
      <protection hidden="1"/>
    </xf>
    <xf numFmtId="0" fontId="32" fillId="0" borderId="2" xfId="0" applyNumberFormat="1" applyFont="1" applyFill="1" applyBorder="1" applyAlignment="1" applyProtection="1">
      <alignment shrinkToFit="1"/>
      <protection locked="0"/>
    </xf>
    <xf numFmtId="0" fontId="0" fillId="0" borderId="17" xfId="0" applyBorder="1" applyProtection="1">
      <protection locked="0"/>
    </xf>
    <xf numFmtId="0" fontId="45" fillId="0" borderId="47" xfId="0" applyFont="1" applyBorder="1" applyAlignment="1" applyProtection="1">
      <alignment horizontal="right" vertical="center"/>
      <protection locked="0"/>
    </xf>
    <xf numFmtId="0" fontId="0" fillId="0" borderId="56" xfId="0" applyBorder="1" applyAlignment="1" applyProtection="1">
      <alignment vertical="center"/>
    </xf>
    <xf numFmtId="0" fontId="0" fillId="0" borderId="0" xfId="0" applyAlignment="1" applyProtection="1">
      <alignment horizontal="left" indent="2"/>
    </xf>
    <xf numFmtId="0" fontId="0" fillId="0" borderId="0" xfId="0" applyBorder="1" applyAlignment="1" applyProtection="1">
      <alignment horizontal="left" indent="2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6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42" fillId="0" borderId="0" xfId="0" applyFont="1" applyFill="1" applyProtection="1">
      <protection hidden="1"/>
    </xf>
    <xf numFmtId="0" fontId="38" fillId="0" borderId="0" xfId="0" applyFont="1" applyFill="1" applyProtection="1">
      <protection hidden="1"/>
    </xf>
    <xf numFmtId="0" fontId="21" fillId="0" borderId="0" xfId="0" applyFont="1" applyFill="1" applyProtection="1">
      <protection hidden="1"/>
    </xf>
    <xf numFmtId="0" fontId="2" fillId="12" borderId="41" xfId="0" applyFont="1" applyFill="1" applyBorder="1" applyAlignment="1" applyProtection="1">
      <alignment horizontal="center" vertical="center"/>
      <protection hidden="1"/>
    </xf>
    <xf numFmtId="0" fontId="2" fillId="12" borderId="51" xfId="0" applyFont="1" applyFill="1" applyBorder="1" applyAlignment="1" applyProtection="1">
      <alignment horizontal="center" vertical="center"/>
      <protection hidden="1"/>
    </xf>
    <xf numFmtId="0" fontId="2" fillId="12" borderId="29" xfId="0" applyFont="1" applyFill="1" applyBorder="1" applyAlignment="1" applyProtection="1">
      <alignment horizontal="center" vertical="center"/>
      <protection hidden="1"/>
    </xf>
    <xf numFmtId="0" fontId="2" fillId="12" borderId="38" xfId="0" applyFont="1" applyFill="1" applyBorder="1" applyAlignment="1" applyProtection="1">
      <alignment horizontal="center" vertical="center"/>
      <protection hidden="1"/>
    </xf>
    <xf numFmtId="0" fontId="2" fillId="12" borderId="30" xfId="0" applyFont="1" applyFill="1" applyBorder="1" applyAlignment="1" applyProtection="1">
      <alignment horizontal="center" vertical="center"/>
      <protection hidden="1"/>
    </xf>
    <xf numFmtId="0" fontId="2" fillId="12" borderId="53" xfId="0" applyFont="1" applyFill="1" applyBorder="1" applyAlignment="1" applyProtection="1">
      <alignment horizontal="center" vertical="center"/>
      <protection hidden="1"/>
    </xf>
    <xf numFmtId="0" fontId="2" fillId="12" borderId="49" xfId="0" applyFont="1" applyFill="1" applyBorder="1" applyAlignment="1" applyProtection="1">
      <alignment horizontal="center" vertical="center"/>
      <protection hidden="1"/>
    </xf>
    <xf numFmtId="0" fontId="2" fillId="12" borderId="40" xfId="0" applyFont="1" applyFill="1" applyBorder="1" applyAlignment="1" applyProtection="1">
      <alignment horizontal="center" vertical="center"/>
      <protection hidden="1"/>
    </xf>
    <xf numFmtId="0" fontId="2" fillId="12" borderId="52" xfId="0" applyFont="1" applyFill="1" applyBorder="1" applyAlignment="1" applyProtection="1">
      <alignment horizontal="center" vertical="center"/>
      <protection hidden="1"/>
    </xf>
    <xf numFmtId="0" fontId="16" fillId="2" borderId="14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9" fontId="8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6" fillId="0" borderId="7" xfId="0" applyFont="1" applyBorder="1" applyAlignment="1">
      <alignment horizontal="center" vertical="center" wrapText="1"/>
    </xf>
    <xf numFmtId="0" fontId="56" fillId="0" borderId="7" xfId="0" applyFont="1" applyBorder="1" applyAlignment="1">
      <alignment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94" xfId="0" applyFont="1" applyBorder="1" applyAlignment="1">
      <alignment horizontal="center" vertical="center" wrapText="1"/>
    </xf>
    <xf numFmtId="0" fontId="56" fillId="0" borderId="95" xfId="0" applyFont="1" applyBorder="1" applyAlignment="1">
      <alignment horizontal="center" vertical="center" wrapText="1"/>
    </xf>
    <xf numFmtId="0" fontId="56" fillId="0" borderId="79" xfId="0" applyFont="1" applyBorder="1" applyAlignment="1">
      <alignment horizontal="center" vertical="center" wrapText="1"/>
    </xf>
    <xf numFmtId="0" fontId="56" fillId="0" borderId="79" xfId="0" applyFont="1" applyBorder="1" applyAlignment="1">
      <alignment vertical="center" wrapText="1"/>
    </xf>
    <xf numFmtId="0" fontId="56" fillId="0" borderId="80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0" fontId="56" fillId="0" borderId="6" xfId="0" applyFont="1" applyBorder="1" applyAlignment="1">
      <alignment vertical="center" wrapText="1"/>
    </xf>
    <xf numFmtId="0" fontId="56" fillId="0" borderId="9" xfId="0" applyFont="1" applyBorder="1" applyAlignment="1">
      <alignment horizontal="center" vertical="center" wrapText="1"/>
    </xf>
    <xf numFmtId="0" fontId="62" fillId="0" borderId="0" xfId="0" applyFont="1" applyAlignment="1">
      <alignment vertical="center"/>
    </xf>
    <xf numFmtId="0" fontId="1" fillId="0" borderId="0" xfId="2" applyFill="1" applyProtection="1">
      <protection hidden="1"/>
    </xf>
    <xf numFmtId="0" fontId="18" fillId="0" borderId="0" xfId="2" applyFont="1" applyFill="1" applyProtection="1">
      <protection hidden="1"/>
    </xf>
    <xf numFmtId="0" fontId="19" fillId="0" borderId="0" xfId="2" applyFont="1" applyFill="1" applyProtection="1">
      <protection hidden="1"/>
    </xf>
    <xf numFmtId="49" fontId="1" fillId="0" borderId="43" xfId="2" quotePrefix="1" applyNumberFormat="1" applyFont="1" applyFill="1" applyBorder="1" applyAlignment="1" applyProtection="1">
      <alignment horizontal="left" vertical="top" indent="2"/>
      <protection hidden="1"/>
    </xf>
    <xf numFmtId="0" fontId="28" fillId="17" borderId="0" xfId="0" applyFont="1" applyFill="1" applyAlignment="1" applyProtection="1">
      <protection hidden="1"/>
    </xf>
    <xf numFmtId="0" fontId="1" fillId="17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4" fillId="17" borderId="0" xfId="0" applyFont="1" applyFill="1"/>
    <xf numFmtId="0" fontId="63" fillId="0" borderId="0" xfId="0" applyFont="1" applyAlignment="1">
      <alignment horizontal="left" vertical="center" indent="4"/>
    </xf>
    <xf numFmtId="0" fontId="64" fillId="0" borderId="0" xfId="0" applyFont="1" applyAlignment="1">
      <alignment horizontal="center"/>
    </xf>
    <xf numFmtId="0" fontId="64" fillId="0" borderId="0" xfId="0" applyFont="1"/>
    <xf numFmtId="0" fontId="55" fillId="0" borderId="0" xfId="0" applyFont="1" applyAlignment="1">
      <alignment horizontal="center" vertical="center"/>
    </xf>
    <xf numFmtId="0" fontId="0" fillId="0" borderId="11" xfId="0" applyBorder="1"/>
    <xf numFmtId="0" fontId="0" fillId="0" borderId="3" xfId="0" applyBorder="1"/>
    <xf numFmtId="0" fontId="0" fillId="0" borderId="46" xfId="0" applyBorder="1"/>
    <xf numFmtId="0" fontId="66" fillId="0" borderId="0" xfId="0" applyFont="1"/>
    <xf numFmtId="0" fontId="66" fillId="0" borderId="0" xfId="0" applyFont="1" applyAlignment="1">
      <alignment horizontal="center"/>
    </xf>
    <xf numFmtId="0" fontId="67" fillId="0" borderId="110" xfId="0" applyFont="1" applyBorder="1" applyAlignment="1">
      <alignment horizontal="center"/>
    </xf>
    <xf numFmtId="0" fontId="68" fillId="0" borderId="102" xfId="0" applyFont="1" applyBorder="1" applyAlignment="1">
      <alignment vertical="center" wrapText="1"/>
    </xf>
    <xf numFmtId="0" fontId="70" fillId="0" borderId="103" xfId="0" applyFont="1" applyBorder="1" applyAlignment="1">
      <alignment horizontal="center" vertical="center" wrapText="1"/>
    </xf>
    <xf numFmtId="0" fontId="68" fillId="0" borderId="103" xfId="0" applyFont="1" applyBorder="1" applyAlignment="1">
      <alignment vertical="center" wrapText="1"/>
    </xf>
    <xf numFmtId="0" fontId="72" fillId="0" borderId="106" xfId="0" applyFont="1" applyBorder="1" applyAlignment="1">
      <alignment vertical="center" wrapText="1"/>
    </xf>
    <xf numFmtId="0" fontId="77" fillId="0" borderId="104" xfId="0" applyFont="1" applyBorder="1" applyAlignment="1">
      <alignment vertical="center" wrapText="1"/>
    </xf>
    <xf numFmtId="0" fontId="77" fillId="0" borderId="102" xfId="0" applyFont="1" applyBorder="1" applyAlignment="1">
      <alignment vertical="center" wrapText="1"/>
    </xf>
    <xf numFmtId="0" fontId="77" fillId="0" borderId="106" xfId="0" applyFont="1" applyBorder="1" applyAlignment="1">
      <alignment vertical="center" wrapText="1"/>
    </xf>
    <xf numFmtId="0" fontId="73" fillId="0" borderId="106" xfId="0" applyFont="1" applyBorder="1" applyAlignment="1">
      <alignment vertical="center" wrapText="1"/>
    </xf>
    <xf numFmtId="0" fontId="77" fillId="0" borderId="104" xfId="0" applyFont="1" applyBorder="1" applyAlignment="1">
      <alignment horizontal="left" vertical="center" wrapText="1"/>
    </xf>
    <xf numFmtId="0" fontId="77" fillId="0" borderId="104" xfId="0" applyFont="1" applyBorder="1" applyAlignment="1">
      <alignment horizontal="left" vertical="center" wrapText="1" indent="2"/>
    </xf>
    <xf numFmtId="0" fontId="80" fillId="0" borderId="104" xfId="0" applyFont="1" applyBorder="1" applyAlignment="1">
      <alignment horizontal="left" vertical="center" wrapText="1" indent="4"/>
    </xf>
    <xf numFmtId="0" fontId="80" fillId="0" borderId="102" xfId="0" applyFont="1" applyBorder="1" applyAlignment="1">
      <alignment horizontal="left" vertical="center" wrapText="1" indent="4"/>
    </xf>
    <xf numFmtId="0" fontId="74" fillId="0" borderId="104" xfId="0" applyFont="1" applyBorder="1" applyAlignment="1">
      <alignment vertical="center" wrapText="1"/>
    </xf>
    <xf numFmtId="0" fontId="80" fillId="0" borderId="104" xfId="0" applyFont="1" applyBorder="1" applyAlignment="1">
      <alignment horizontal="left" vertical="center" wrapText="1" indent="1"/>
    </xf>
    <xf numFmtId="0" fontId="74" fillId="0" borderId="104" xfId="0" applyFont="1" applyBorder="1" applyAlignment="1">
      <alignment horizontal="left" vertical="center" wrapText="1" indent="4"/>
    </xf>
    <xf numFmtId="0" fontId="80" fillId="0" borderId="104" xfId="0" applyFont="1" applyBorder="1" applyAlignment="1">
      <alignment vertical="center" wrapText="1"/>
    </xf>
    <xf numFmtId="0" fontId="74" fillId="0" borderId="105" xfId="0" applyFont="1" applyBorder="1" applyAlignment="1">
      <alignment horizontal="left" vertical="center" wrapText="1" indent="4"/>
    </xf>
    <xf numFmtId="0" fontId="80" fillId="0" borderId="104" xfId="0" applyFont="1" applyBorder="1" applyAlignment="1">
      <alignment horizontal="left" vertical="center" wrapText="1" indent="2"/>
    </xf>
    <xf numFmtId="0" fontId="70" fillId="0" borderId="105" xfId="0" applyFont="1" applyBorder="1" applyAlignment="1">
      <alignment horizontal="left" vertical="center" wrapText="1" indent="4"/>
    </xf>
    <xf numFmtId="0" fontId="70" fillId="0" borderId="103" xfId="0" applyFont="1" applyBorder="1" applyAlignment="1">
      <alignment horizontal="left" vertical="center" wrapText="1" indent="4"/>
    </xf>
    <xf numFmtId="0" fontId="75" fillId="0" borderId="104" xfId="0" applyFont="1" applyBorder="1" applyAlignment="1">
      <alignment horizontal="left" vertical="center" wrapText="1" indent="3"/>
    </xf>
    <xf numFmtId="0" fontId="75" fillId="0" borderId="102" xfId="0" applyFont="1" applyBorder="1" applyAlignment="1">
      <alignment horizontal="left" vertical="center" wrapText="1" indent="3"/>
    </xf>
    <xf numFmtId="0" fontId="82" fillId="0" borderId="104" xfId="0" applyFont="1" applyBorder="1" applyAlignment="1">
      <alignment horizontal="left" vertical="center" wrapText="1" indent="1"/>
    </xf>
    <xf numFmtId="0" fontId="82" fillId="0" borderId="102" xfId="0" applyFont="1" applyBorder="1" applyAlignment="1">
      <alignment horizontal="left" vertical="center" wrapText="1" indent="1"/>
    </xf>
    <xf numFmtId="0" fontId="74" fillId="0" borderId="104" xfId="0" applyFont="1" applyBorder="1" applyAlignment="1">
      <alignment horizontal="left" vertical="center" wrapText="1" indent="2"/>
    </xf>
    <xf numFmtId="0" fontId="74" fillId="0" borderId="102" xfId="0" applyFont="1" applyBorder="1" applyAlignment="1">
      <alignment horizontal="left" vertical="center" wrapText="1" indent="2"/>
    </xf>
    <xf numFmtId="0" fontId="73" fillId="0" borderId="105" xfId="0" applyFont="1" applyBorder="1" applyAlignment="1">
      <alignment vertical="center" wrapText="1"/>
    </xf>
    <xf numFmtId="0" fontId="75" fillId="0" borderId="105" xfId="0" applyFont="1" applyBorder="1" applyAlignment="1">
      <alignment horizontal="left" vertical="center" wrapText="1" indent="1"/>
    </xf>
    <xf numFmtId="0" fontId="76" fillId="0" borderId="104" xfId="0" applyFont="1" applyBorder="1" applyAlignment="1">
      <alignment horizontal="left" vertical="center" wrapText="1" indent="2"/>
    </xf>
    <xf numFmtId="0" fontId="76" fillId="0" borderId="102" xfId="0" applyFont="1" applyBorder="1" applyAlignment="1">
      <alignment horizontal="left" vertical="center" wrapText="1" indent="2"/>
    </xf>
    <xf numFmtId="0" fontId="71" fillId="0" borderId="103" xfId="0" applyFont="1" applyBorder="1" applyAlignment="1">
      <alignment horizontal="left" vertical="center" wrapText="1" indent="1"/>
    </xf>
    <xf numFmtId="0" fontId="66" fillId="0" borderId="0" xfId="0" applyFont="1" applyBorder="1" applyAlignment="1">
      <alignment vertical="top" wrapText="1"/>
    </xf>
    <xf numFmtId="0" fontId="66" fillId="0" borderId="0" xfId="0" applyFont="1" applyBorder="1"/>
    <xf numFmtId="0" fontId="74" fillId="0" borderId="104" xfId="0" quotePrefix="1" applyFont="1" applyBorder="1" applyAlignment="1">
      <alignment horizontal="left" vertical="center" wrapText="1" indent="2"/>
    </xf>
    <xf numFmtId="0" fontId="66" fillId="0" borderId="110" xfId="0" applyFont="1" applyBorder="1"/>
    <xf numFmtId="0" fontId="70" fillId="0" borderId="105" xfId="0" applyFont="1" applyBorder="1" applyAlignment="1">
      <alignment vertical="center" wrapText="1"/>
    </xf>
    <xf numFmtId="0" fontId="18" fillId="0" borderId="0" xfId="0" applyFont="1"/>
    <xf numFmtId="0" fontId="2" fillId="12" borderId="38" xfId="0" applyFont="1" applyFill="1" applyBorder="1" applyAlignment="1" applyProtection="1">
      <alignment horizontal="center" vertical="center"/>
      <protection hidden="1"/>
    </xf>
    <xf numFmtId="0" fontId="2" fillId="12" borderId="58" xfId="0" applyFont="1" applyFill="1" applyBorder="1" applyAlignment="1" applyProtection="1">
      <alignment horizontal="center" vertical="center"/>
      <protection hidden="1"/>
    </xf>
    <xf numFmtId="0" fontId="2" fillId="2" borderId="70" xfId="0" applyFont="1" applyFill="1" applyBorder="1" applyAlignment="1" applyProtection="1">
      <alignment horizontal="center" vertical="center"/>
      <protection hidden="1"/>
    </xf>
    <xf numFmtId="0" fontId="1" fillId="0" borderId="7" xfId="0" applyFont="1" applyFill="1" applyBorder="1" applyAlignment="1" applyProtection="1">
      <alignment horizontal="center"/>
      <protection hidden="1"/>
    </xf>
    <xf numFmtId="1" fontId="27" fillId="0" borderId="111" xfId="0" applyNumberFormat="1" applyFont="1" applyFill="1" applyBorder="1" applyAlignment="1" applyProtection="1">
      <alignment horizontal="center"/>
      <protection hidden="1"/>
    </xf>
    <xf numFmtId="1" fontId="27" fillId="0" borderId="1" xfId="0" applyNumberFormat="1" applyFont="1" applyFill="1" applyBorder="1" applyAlignment="1" applyProtection="1">
      <alignment horizontal="center"/>
      <protection hidden="1"/>
    </xf>
    <xf numFmtId="1" fontId="27" fillId="0" borderId="42" xfId="0" applyNumberFormat="1" applyFont="1" applyFill="1" applyBorder="1" applyAlignment="1" applyProtection="1">
      <alignment horizontal="center"/>
      <protection hidden="1"/>
    </xf>
    <xf numFmtId="0" fontId="2" fillId="13" borderId="38" xfId="0" applyFont="1" applyFill="1" applyBorder="1" applyAlignment="1" applyProtection="1">
      <alignment horizontal="center" vertical="center"/>
      <protection hidden="1"/>
    </xf>
    <xf numFmtId="0" fontId="2" fillId="13" borderId="27" xfId="0" applyFont="1" applyFill="1" applyBorder="1" applyAlignment="1" applyProtection="1">
      <alignment horizontal="center" vertical="center"/>
      <protection hidden="1"/>
    </xf>
    <xf numFmtId="0" fontId="0" fillId="12" borderId="61" xfId="0" applyFont="1" applyFill="1" applyBorder="1" applyAlignment="1" applyProtection="1">
      <alignment horizontal="center" vertical="center"/>
      <protection hidden="1"/>
    </xf>
    <xf numFmtId="0" fontId="0" fillId="12" borderId="112" xfId="0" applyFont="1" applyFill="1" applyBorder="1" applyAlignment="1" applyProtection="1">
      <alignment horizontal="center" vertical="center"/>
      <protection hidden="1"/>
    </xf>
    <xf numFmtId="0" fontId="2" fillId="13" borderId="113" xfId="0" applyFont="1" applyFill="1" applyBorder="1" applyAlignment="1" applyProtection="1">
      <alignment horizontal="center" vertical="center"/>
      <protection hidden="1"/>
    </xf>
    <xf numFmtId="0" fontId="0" fillId="12" borderId="114" xfId="0" applyFont="1" applyFill="1" applyBorder="1" applyAlignment="1" applyProtection="1">
      <alignment horizontal="center" vertical="center"/>
      <protection hidden="1"/>
    </xf>
    <xf numFmtId="0" fontId="1" fillId="0" borderId="115" xfId="0" applyFont="1" applyFill="1" applyBorder="1" applyAlignment="1" applyProtection="1">
      <alignment horizontal="center" vertical="center"/>
      <protection locked="0"/>
    </xf>
    <xf numFmtId="0" fontId="0" fillId="0" borderId="116" xfId="0" applyFont="1" applyFill="1" applyBorder="1" applyAlignment="1" applyProtection="1">
      <alignment horizontal="center" vertical="center"/>
      <protection locked="0"/>
    </xf>
    <xf numFmtId="0" fontId="0" fillId="0" borderId="116" xfId="0" applyFill="1" applyBorder="1" applyAlignment="1" applyProtection="1">
      <alignment horizontal="center" vertical="center"/>
      <protection locked="0"/>
    </xf>
    <xf numFmtId="0" fontId="1" fillId="0" borderId="116" xfId="0" applyFont="1" applyFill="1" applyBorder="1" applyAlignment="1" applyProtection="1">
      <alignment horizontal="center" vertical="center"/>
      <protection locked="0"/>
    </xf>
    <xf numFmtId="0" fontId="1" fillId="0" borderId="117" xfId="0" applyFont="1" applyFill="1" applyBorder="1" applyAlignment="1" applyProtection="1">
      <alignment horizontal="center" vertical="center"/>
      <protection locked="0"/>
    </xf>
    <xf numFmtId="0" fontId="0" fillId="0" borderId="118" xfId="0" applyFont="1" applyFill="1" applyBorder="1" applyAlignment="1" applyProtection="1">
      <alignment horizontal="center" vertical="center"/>
      <protection locked="0"/>
    </xf>
    <xf numFmtId="0" fontId="0" fillId="0" borderId="118" xfId="0" applyFill="1" applyBorder="1" applyAlignment="1" applyProtection="1">
      <alignment horizontal="center" vertical="center"/>
      <protection locked="0"/>
    </xf>
    <xf numFmtId="0" fontId="1" fillId="0" borderId="118" xfId="0" applyFont="1" applyFill="1" applyBorder="1" applyAlignment="1" applyProtection="1">
      <alignment horizontal="center" vertical="center"/>
      <protection locked="0"/>
    </xf>
    <xf numFmtId="0" fontId="0" fillId="0" borderId="121" xfId="0" applyFont="1" applyFill="1" applyBorder="1" applyAlignment="1" applyProtection="1">
      <alignment horizontal="center" vertical="center"/>
      <protection locked="0"/>
    </xf>
    <xf numFmtId="0" fontId="0" fillId="0" borderId="122" xfId="0" applyFont="1" applyFill="1" applyBorder="1" applyAlignment="1" applyProtection="1">
      <alignment horizontal="center" vertical="center"/>
      <protection locked="0"/>
    </xf>
    <xf numFmtId="0" fontId="1" fillId="0" borderId="119" xfId="0" applyFont="1" applyFill="1" applyBorder="1" applyAlignment="1" applyProtection="1">
      <alignment horizontal="center" vertical="center"/>
      <protection locked="0"/>
    </xf>
    <xf numFmtId="0" fontId="1" fillId="0" borderId="120" xfId="0" applyFont="1" applyFill="1" applyBorder="1" applyAlignment="1" applyProtection="1">
      <alignment horizontal="center" vertical="center"/>
      <protection locked="0"/>
    </xf>
    <xf numFmtId="0" fontId="1" fillId="0" borderId="121" xfId="0" applyFont="1" applyFill="1" applyBorder="1" applyAlignment="1" applyProtection="1">
      <alignment horizontal="center" vertical="center"/>
      <protection locked="0"/>
    </xf>
    <xf numFmtId="0" fontId="1" fillId="0" borderId="122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/>
      <protection hidden="1"/>
    </xf>
    <xf numFmtId="0" fontId="2" fillId="13" borderId="34" xfId="0" applyFont="1" applyFill="1" applyBorder="1" applyAlignment="1" applyProtection="1">
      <alignment horizontal="center" vertical="center"/>
      <protection hidden="1"/>
    </xf>
    <xf numFmtId="0" fontId="0" fillId="12" borderId="123" xfId="0" applyFont="1" applyFill="1" applyBorder="1" applyAlignment="1" applyProtection="1">
      <alignment horizontal="center" vertical="center"/>
      <protection hidden="1"/>
    </xf>
    <xf numFmtId="0" fontId="1" fillId="0" borderId="125" xfId="0" applyFont="1" applyFill="1" applyBorder="1" applyAlignment="1" applyProtection="1">
      <alignment horizontal="center"/>
      <protection hidden="1"/>
    </xf>
    <xf numFmtId="0" fontId="1" fillId="0" borderId="126" xfId="0" applyFont="1" applyFill="1" applyBorder="1" applyAlignment="1" applyProtection="1">
      <alignment horizontal="center"/>
      <protection hidden="1"/>
    </xf>
    <xf numFmtId="0" fontId="1" fillId="0" borderId="127" xfId="0" applyFont="1" applyFill="1" applyBorder="1" applyAlignment="1" applyProtection="1">
      <alignment horizontal="center"/>
      <protection hidden="1"/>
    </xf>
    <xf numFmtId="0" fontId="1" fillId="0" borderId="128" xfId="0" applyFont="1" applyFill="1" applyBorder="1" applyAlignment="1" applyProtection="1">
      <alignment horizontal="center"/>
      <protection hidden="1"/>
    </xf>
    <xf numFmtId="0" fontId="2" fillId="13" borderId="55" xfId="0" applyFont="1" applyFill="1" applyBorder="1" applyAlignment="1" applyProtection="1">
      <alignment horizontal="center" vertical="center"/>
      <protection hidden="1"/>
    </xf>
    <xf numFmtId="0" fontId="2" fillId="13" borderId="54" xfId="0" applyFont="1" applyFill="1" applyBorder="1" applyAlignment="1" applyProtection="1">
      <alignment horizontal="center" vertical="center"/>
      <protection hidden="1"/>
    </xf>
    <xf numFmtId="0" fontId="2" fillId="13" borderId="56" xfId="0" applyFont="1" applyFill="1" applyBorder="1" applyAlignment="1" applyProtection="1">
      <alignment horizontal="center" vertical="center"/>
      <protection hidden="1"/>
    </xf>
    <xf numFmtId="0" fontId="1" fillId="0" borderId="6" xfId="0" applyFont="1" applyFill="1" applyBorder="1" applyAlignment="1" applyProtection="1">
      <alignment horizontal="center"/>
      <protection hidden="1"/>
    </xf>
    <xf numFmtId="49" fontId="2" fillId="13" borderId="55" xfId="0" applyNumberFormat="1" applyFont="1" applyFill="1" applyBorder="1" applyAlignment="1" applyProtection="1">
      <alignment horizontal="center" vertical="center" wrapText="1"/>
      <protection hidden="1"/>
    </xf>
    <xf numFmtId="49" fontId="2" fillId="13" borderId="56" xfId="0" applyNumberFormat="1" applyFont="1" applyFill="1" applyBorder="1" applyAlignment="1" applyProtection="1">
      <alignment horizontal="center" vertical="center" wrapText="1"/>
      <protection hidden="1"/>
    </xf>
    <xf numFmtId="0" fontId="2" fillId="12" borderId="55" xfId="0" applyFont="1" applyFill="1" applyBorder="1" applyAlignment="1" applyProtection="1">
      <alignment horizontal="center" vertical="center"/>
      <protection hidden="1"/>
    </xf>
    <xf numFmtId="0" fontId="2" fillId="12" borderId="54" xfId="0" applyFont="1" applyFill="1" applyBorder="1" applyAlignment="1" applyProtection="1">
      <alignment horizontal="center" vertical="center"/>
      <protection hidden="1"/>
    </xf>
    <xf numFmtId="0" fontId="2" fillId="12" borderId="56" xfId="0" applyFont="1" applyFill="1" applyBorder="1" applyAlignment="1" applyProtection="1">
      <alignment horizontal="center" vertical="center"/>
      <protection hidden="1"/>
    </xf>
    <xf numFmtId="0" fontId="37" fillId="12" borderId="48" xfId="0" applyFont="1" applyFill="1" applyBorder="1" applyAlignment="1" applyProtection="1">
      <alignment horizontal="center" vertical="center" wrapText="1"/>
      <protection hidden="1"/>
    </xf>
    <xf numFmtId="0" fontId="2" fillId="12" borderId="48" xfId="0" applyFont="1" applyFill="1" applyBorder="1" applyAlignment="1" applyProtection="1">
      <alignment horizontal="center" vertical="center"/>
      <protection hidden="1"/>
    </xf>
    <xf numFmtId="0" fontId="37" fillId="13" borderId="48" xfId="0" applyFont="1" applyFill="1" applyBorder="1" applyAlignment="1" applyProtection="1">
      <alignment horizontal="center" vertical="center" wrapText="1"/>
      <protection hidden="1"/>
    </xf>
    <xf numFmtId="0" fontId="8" fillId="13" borderId="56" xfId="0" applyFont="1" applyFill="1" applyBorder="1" applyAlignment="1" applyProtection="1">
      <alignment horizontal="center" vertical="center"/>
      <protection hidden="1"/>
    </xf>
    <xf numFmtId="0" fontId="8" fillId="13" borderId="55" xfId="0" applyFont="1" applyFill="1" applyBorder="1" applyAlignment="1" applyProtection="1">
      <alignment horizontal="center" vertical="center"/>
      <protection hidden="1"/>
    </xf>
    <xf numFmtId="0" fontId="8" fillId="13" borderId="48" xfId="0" applyFont="1" applyFill="1" applyBorder="1" applyAlignment="1" applyProtection="1">
      <alignment horizontal="center" vertical="center"/>
      <protection hidden="1"/>
    </xf>
    <xf numFmtId="49" fontId="2" fillId="13" borderId="55" xfId="0" applyNumberFormat="1" applyFont="1" applyFill="1" applyBorder="1" applyAlignment="1" applyProtection="1">
      <alignment horizontal="center" vertical="center"/>
      <protection hidden="1"/>
    </xf>
    <xf numFmtId="49" fontId="2" fillId="13" borderId="54" xfId="0" applyNumberFormat="1" applyFont="1" applyFill="1" applyBorder="1" applyAlignment="1" applyProtection="1">
      <alignment horizontal="center" vertical="center"/>
      <protection hidden="1"/>
    </xf>
    <xf numFmtId="49" fontId="2" fillId="13" borderId="56" xfId="0" applyNumberFormat="1" applyFont="1" applyFill="1" applyBorder="1" applyAlignment="1" applyProtection="1">
      <alignment horizontal="center" vertical="center"/>
      <protection hidden="1"/>
    </xf>
    <xf numFmtId="9" fontId="8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50" fillId="15" borderId="0" xfId="3" applyFont="1" applyFill="1" applyBorder="1" applyAlignment="1">
      <alignment horizontal="center" vertical="center"/>
    </xf>
    <xf numFmtId="0" fontId="50" fillId="0" borderId="0" xfId="3" applyFont="1" applyFill="1" applyBorder="1" applyAlignment="1">
      <alignment horizontal="center" vertical="center"/>
    </xf>
    <xf numFmtId="0" fontId="50" fillId="0" borderId="0" xfId="3" applyFont="1" applyFill="1" applyBorder="1" applyAlignment="1">
      <alignment horizontal="center" vertical="center"/>
    </xf>
    <xf numFmtId="9" fontId="50" fillId="0" borderId="0" xfId="3" applyNumberFormat="1" applyFont="1" applyFill="1" applyBorder="1" applyAlignment="1">
      <alignment horizontal="left" vertical="center"/>
    </xf>
    <xf numFmtId="9" fontId="50" fillId="0" borderId="15" xfId="3" applyNumberFormat="1" applyFont="1" applyFill="1" applyBorder="1" applyAlignment="1">
      <alignment horizontal="left" vertical="center"/>
    </xf>
    <xf numFmtId="0" fontId="50" fillId="15" borderId="0" xfId="3" applyFont="1" applyFill="1" applyBorder="1" applyAlignment="1">
      <alignment horizontal="center" vertical="center"/>
    </xf>
    <xf numFmtId="0" fontId="50" fillId="0" borderId="4" xfId="3" applyFont="1" applyFill="1" applyBorder="1" applyAlignment="1">
      <alignment horizontal="center" vertical="center"/>
    </xf>
    <xf numFmtId="0" fontId="56" fillId="0" borderId="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7" xfId="0" applyFont="1" applyBorder="1" applyAlignment="1">
      <alignment horizontal="left" vertical="center" wrapText="1"/>
    </xf>
    <xf numFmtId="17" fontId="18" fillId="0" borderId="0" xfId="3" applyNumberFormat="1" applyFont="1" applyFill="1" applyBorder="1"/>
    <xf numFmtId="0" fontId="0" fillId="0" borderId="115" xfId="0" applyFont="1" applyFill="1" applyBorder="1" applyAlignment="1" applyProtection="1">
      <alignment horizontal="center" vertical="center"/>
      <protection locked="0"/>
    </xf>
    <xf numFmtId="0" fontId="0" fillId="0" borderId="117" xfId="0" applyFont="1" applyFill="1" applyBorder="1" applyAlignment="1" applyProtection="1">
      <alignment horizontal="center" vertical="center"/>
      <protection locked="0"/>
    </xf>
    <xf numFmtId="0" fontId="0" fillId="0" borderId="131" xfId="0" applyFont="1" applyFill="1" applyBorder="1" applyAlignment="1" applyProtection="1">
      <alignment horizontal="center" vertical="center"/>
      <protection locked="0"/>
    </xf>
    <xf numFmtId="0" fontId="0" fillId="0" borderId="132" xfId="0" applyFont="1" applyFill="1" applyBorder="1" applyAlignment="1" applyProtection="1">
      <alignment horizontal="center" vertical="center"/>
      <protection locked="0"/>
    </xf>
    <xf numFmtId="0" fontId="0" fillId="0" borderId="132" xfId="0" applyFill="1" applyBorder="1" applyAlignment="1" applyProtection="1">
      <alignment horizontal="center" vertical="center"/>
      <protection locked="0"/>
    </xf>
    <xf numFmtId="0" fontId="1" fillId="0" borderId="132" xfId="0" applyFont="1" applyFill="1" applyBorder="1" applyAlignment="1" applyProtection="1">
      <alignment horizontal="center" vertical="center"/>
      <protection locked="0"/>
    </xf>
    <xf numFmtId="0" fontId="1" fillId="0" borderId="133" xfId="0" applyFont="1" applyFill="1" applyBorder="1" applyAlignment="1" applyProtection="1">
      <alignment horizontal="center" vertical="center"/>
      <protection locked="0"/>
    </xf>
    <xf numFmtId="0" fontId="1" fillId="0" borderId="131" xfId="0" applyFont="1" applyFill="1" applyBorder="1" applyAlignment="1" applyProtection="1">
      <alignment horizontal="center" vertical="center"/>
      <protection locked="0"/>
    </xf>
    <xf numFmtId="0" fontId="0" fillId="0" borderId="133" xfId="0" applyFont="1" applyFill="1" applyBorder="1" applyAlignment="1" applyProtection="1">
      <alignment horizontal="center" vertical="center"/>
      <protection locked="0"/>
    </xf>
    <xf numFmtId="0" fontId="1" fillId="0" borderId="134" xfId="0" applyFont="1" applyFill="1" applyBorder="1" applyAlignment="1" applyProtection="1">
      <alignment horizontal="center" vertical="center"/>
      <protection locked="0"/>
    </xf>
    <xf numFmtId="0" fontId="56" fillId="0" borderId="8" xfId="0" applyFont="1" applyBorder="1" applyAlignment="1">
      <alignment horizontal="center" vertical="center" wrapText="1"/>
    </xf>
    <xf numFmtId="0" fontId="70" fillId="0" borderId="0" xfId="0" applyFont="1" applyBorder="1" applyAlignment="1">
      <alignment vertical="center" wrapText="1"/>
    </xf>
    <xf numFmtId="0" fontId="0" fillId="2" borderId="0" xfId="0" applyFill="1" applyBorder="1" applyAlignment="1" applyProtection="1">
      <alignment horizontal="left" vertical="center" indent="2"/>
      <protection hidden="1"/>
    </xf>
    <xf numFmtId="0" fontId="0" fillId="2" borderId="0" xfId="0" applyFont="1" applyFill="1" applyBorder="1" applyAlignment="1" applyProtection="1">
      <alignment horizontal="left" vertical="center" indent="2"/>
      <protection hidden="1"/>
    </xf>
    <xf numFmtId="0" fontId="0" fillId="2" borderId="15" xfId="0" applyFont="1" applyFill="1" applyBorder="1" applyAlignment="1" applyProtection="1">
      <alignment horizontal="left" vertical="center" indent="2"/>
      <protection hidden="1"/>
    </xf>
    <xf numFmtId="0" fontId="31" fillId="2" borderId="19" xfId="0" applyFont="1" applyFill="1" applyBorder="1" applyAlignment="1" applyProtection="1">
      <alignment horizontal="center" vertical="center" wrapText="1"/>
      <protection hidden="1"/>
    </xf>
    <xf numFmtId="0" fontId="31" fillId="2" borderId="13" xfId="0" applyFont="1" applyFill="1" applyBorder="1" applyAlignment="1" applyProtection="1">
      <alignment horizontal="center" vertical="center" wrapText="1"/>
      <protection hidden="1"/>
    </xf>
    <xf numFmtId="0" fontId="2" fillId="13" borderId="69" xfId="0" applyFont="1" applyFill="1" applyBorder="1" applyAlignment="1" applyProtection="1">
      <alignment horizontal="center" vertical="center" wrapText="1"/>
      <protection hidden="1"/>
    </xf>
    <xf numFmtId="0" fontId="2" fillId="13" borderId="22" xfId="0" applyFont="1" applyFill="1" applyBorder="1" applyAlignment="1" applyProtection="1">
      <alignment horizontal="center" vertical="center" wrapText="1"/>
      <protection hidden="1"/>
    </xf>
    <xf numFmtId="0" fontId="2" fillId="16" borderId="69" xfId="0" applyFont="1" applyFill="1" applyBorder="1" applyAlignment="1" applyProtection="1">
      <alignment horizontal="center" vertical="center"/>
      <protection hidden="1"/>
    </xf>
    <xf numFmtId="0" fontId="2" fillId="16" borderId="22" xfId="0" applyFont="1" applyFill="1" applyBorder="1" applyAlignment="1" applyProtection="1">
      <alignment horizontal="center" vertical="center"/>
      <protection hidden="1"/>
    </xf>
    <xf numFmtId="0" fontId="0" fillId="2" borderId="43" xfId="0" applyFill="1" applyBorder="1" applyAlignment="1" applyProtection="1">
      <alignment horizontal="left" vertical="center" wrapText="1" indent="2"/>
      <protection hidden="1"/>
    </xf>
    <xf numFmtId="0" fontId="0" fillId="2" borderId="0" xfId="0" applyFont="1" applyFill="1" applyBorder="1" applyAlignment="1" applyProtection="1">
      <alignment horizontal="left" vertical="center" wrapText="1" indent="2"/>
      <protection hidden="1"/>
    </xf>
    <xf numFmtId="0" fontId="0" fillId="2" borderId="15" xfId="0" applyFont="1" applyFill="1" applyBorder="1" applyAlignment="1" applyProtection="1">
      <alignment horizontal="left" vertical="center" wrapText="1" indent="2"/>
      <protection hidden="1"/>
    </xf>
    <xf numFmtId="0" fontId="0" fillId="2" borderId="43" xfId="0" applyFont="1" applyFill="1" applyBorder="1" applyAlignment="1" applyProtection="1">
      <alignment horizontal="left" vertical="center" wrapText="1" indent="2"/>
      <protection hidden="1"/>
    </xf>
    <xf numFmtId="0" fontId="16" fillId="2" borderId="50" xfId="0" applyFont="1" applyFill="1" applyBorder="1" applyAlignment="1" applyProtection="1">
      <alignment horizontal="center" vertical="center"/>
      <protection hidden="1"/>
    </xf>
    <xf numFmtId="0" fontId="16" fillId="2" borderId="14" xfId="0" applyFont="1" applyFill="1" applyBorder="1" applyAlignment="1" applyProtection="1">
      <alignment horizontal="center" vertical="center"/>
      <protection hidden="1"/>
    </xf>
    <xf numFmtId="0" fontId="16" fillId="2" borderId="18" xfId="0" applyFont="1" applyFill="1" applyBorder="1" applyAlignment="1" applyProtection="1">
      <alignment horizontal="center" vertical="center"/>
      <protection hidden="1"/>
    </xf>
    <xf numFmtId="0" fontId="16" fillId="2" borderId="4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0" fontId="16" fillId="2" borderId="15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left" vertical="center" wrapText="1" indent="2"/>
      <protection hidden="1"/>
    </xf>
    <xf numFmtId="0" fontId="16" fillId="0" borderId="55" xfId="0" applyFont="1" applyBorder="1" applyAlignment="1" applyProtection="1">
      <alignment horizontal="center" vertical="center"/>
      <protection hidden="1"/>
    </xf>
    <xf numFmtId="0" fontId="16" fillId="0" borderId="54" xfId="0" applyFont="1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0" fillId="0" borderId="54" xfId="0" applyBorder="1" applyAlignment="1" applyProtection="1">
      <alignment horizontal="center" vertical="center"/>
      <protection locked="0"/>
    </xf>
    <xf numFmtId="0" fontId="0" fillId="0" borderId="56" xfId="0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 wrapText="1"/>
      <protection hidden="1"/>
    </xf>
    <xf numFmtId="0" fontId="2" fillId="0" borderId="41" xfId="0" applyFont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0" fontId="2" fillId="13" borderId="47" xfId="0" applyFont="1" applyFill="1" applyBorder="1" applyAlignment="1" applyProtection="1">
      <alignment horizontal="center" vertical="center"/>
      <protection hidden="1"/>
    </xf>
    <xf numFmtId="0" fontId="2" fillId="13" borderId="41" xfId="0" applyFont="1" applyFill="1" applyBorder="1" applyAlignment="1" applyProtection="1">
      <alignment horizontal="center" vertical="center"/>
      <protection hidden="1"/>
    </xf>
    <xf numFmtId="0" fontId="2" fillId="13" borderId="38" xfId="0" applyFont="1" applyFill="1" applyBorder="1" applyAlignment="1" applyProtection="1">
      <alignment horizontal="center" vertical="center"/>
      <protection hidden="1"/>
    </xf>
    <xf numFmtId="0" fontId="2" fillId="13" borderId="81" xfId="0" applyFont="1" applyFill="1" applyBorder="1" applyAlignment="1" applyProtection="1">
      <alignment horizontal="center" vertical="center"/>
      <protection hidden="1"/>
    </xf>
    <xf numFmtId="0" fontId="0" fillId="0" borderId="4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39" fillId="5" borderId="4" xfId="0" applyFont="1" applyFill="1" applyBorder="1" applyAlignment="1" applyProtection="1">
      <alignment horizontal="center" shrinkToFit="1"/>
      <protection hidden="1"/>
    </xf>
    <xf numFmtId="0" fontId="39" fillId="5" borderId="0" xfId="0" applyFont="1" applyFill="1" applyBorder="1" applyAlignment="1" applyProtection="1">
      <alignment horizontal="center" shrinkToFit="1"/>
      <protection hidden="1"/>
    </xf>
    <xf numFmtId="1" fontId="2" fillId="13" borderId="44" xfId="0" applyNumberFormat="1" applyFont="1" applyFill="1" applyBorder="1" applyAlignment="1" applyProtection="1">
      <alignment horizontal="center" vertical="center"/>
      <protection hidden="1"/>
    </xf>
    <xf numFmtId="1" fontId="14" fillId="13" borderId="39" xfId="0" applyNumberFormat="1" applyFont="1" applyFill="1" applyBorder="1" applyAlignment="1" applyProtection="1">
      <alignment horizontal="center" vertical="center"/>
      <protection hidden="1"/>
    </xf>
    <xf numFmtId="1" fontId="14" fillId="13" borderId="43" xfId="0" applyNumberFormat="1" applyFont="1" applyFill="1" applyBorder="1" applyAlignment="1" applyProtection="1">
      <alignment horizontal="center" vertical="center"/>
      <protection hidden="1"/>
    </xf>
    <xf numFmtId="1" fontId="14" fillId="13" borderId="20" xfId="0" applyNumberFormat="1" applyFont="1" applyFill="1" applyBorder="1" applyAlignment="1" applyProtection="1">
      <alignment horizontal="center" vertical="center"/>
      <protection hidden="1"/>
    </xf>
    <xf numFmtId="1" fontId="14" fillId="13" borderId="42" xfId="0" applyNumberFormat="1" applyFont="1" applyFill="1" applyBorder="1" applyAlignment="1" applyProtection="1">
      <alignment horizontal="center" vertical="center"/>
      <protection hidden="1"/>
    </xf>
    <xf numFmtId="1" fontId="14" fillId="13" borderId="28" xfId="0" applyNumberFormat="1" applyFont="1" applyFill="1" applyBorder="1" applyAlignment="1" applyProtection="1">
      <alignment horizontal="center" vertical="center"/>
      <protection hidden="1"/>
    </xf>
    <xf numFmtId="0" fontId="2" fillId="14" borderId="70" xfId="0" applyFont="1" applyFill="1" applyBorder="1" applyAlignment="1" applyProtection="1">
      <alignment horizontal="center" vertical="center" wrapText="1"/>
      <protection hidden="1"/>
    </xf>
    <xf numFmtId="0" fontId="14" fillId="14" borderId="39" xfId="0" applyFont="1" applyFill="1" applyBorder="1" applyAlignment="1" applyProtection="1">
      <alignment horizontal="center" vertical="center" wrapText="1"/>
      <protection hidden="1"/>
    </xf>
    <xf numFmtId="0" fontId="14" fillId="14" borderId="4" xfId="0" applyFont="1" applyFill="1" applyBorder="1" applyAlignment="1" applyProtection="1">
      <alignment horizontal="center" vertical="center" wrapText="1"/>
      <protection hidden="1"/>
    </xf>
    <xf numFmtId="0" fontId="14" fillId="14" borderId="20" xfId="0" applyFont="1" applyFill="1" applyBorder="1" applyAlignment="1" applyProtection="1">
      <alignment horizontal="center" vertical="center" wrapText="1"/>
      <protection hidden="1"/>
    </xf>
    <xf numFmtId="0" fontId="14" fillId="14" borderId="47" xfId="0" applyFont="1" applyFill="1" applyBorder="1" applyAlignment="1" applyProtection="1">
      <alignment horizontal="center" vertical="center" wrapText="1"/>
      <protection hidden="1"/>
    </xf>
    <xf numFmtId="0" fontId="14" fillId="14" borderId="28" xfId="0" applyFont="1" applyFill="1" applyBorder="1" applyAlignment="1" applyProtection="1">
      <alignment horizontal="center" vertical="center" wrapText="1"/>
      <protection hidden="1"/>
    </xf>
    <xf numFmtId="0" fontId="2" fillId="12" borderId="44" xfId="0" applyFont="1" applyFill="1" applyBorder="1" applyAlignment="1" applyProtection="1">
      <alignment horizontal="center" vertical="center" wrapText="1"/>
      <protection hidden="1"/>
    </xf>
    <xf numFmtId="0" fontId="14" fillId="12" borderId="39" xfId="0" applyFont="1" applyFill="1" applyBorder="1" applyAlignment="1" applyProtection="1">
      <alignment horizontal="center" vertical="center" wrapText="1"/>
      <protection hidden="1"/>
    </xf>
    <xf numFmtId="0" fontId="14" fillId="12" borderId="43" xfId="0" applyFont="1" applyFill="1" applyBorder="1" applyAlignment="1" applyProtection="1">
      <alignment horizontal="center" vertical="center" wrapText="1"/>
      <protection hidden="1"/>
    </xf>
    <xf numFmtId="0" fontId="14" fillId="12" borderId="20" xfId="0" applyFont="1" applyFill="1" applyBorder="1" applyAlignment="1" applyProtection="1">
      <alignment horizontal="center" vertical="center" wrapText="1"/>
      <protection hidden="1"/>
    </xf>
    <xf numFmtId="0" fontId="14" fillId="12" borderId="42" xfId="0" applyFont="1" applyFill="1" applyBorder="1" applyAlignment="1" applyProtection="1">
      <alignment horizontal="center" vertical="center" wrapText="1"/>
      <protection hidden="1"/>
    </xf>
    <xf numFmtId="0" fontId="14" fillId="12" borderId="28" xfId="0" applyFont="1" applyFill="1" applyBorder="1" applyAlignment="1" applyProtection="1">
      <alignment horizontal="center" vertical="center" wrapText="1"/>
      <protection hidden="1"/>
    </xf>
    <xf numFmtId="0" fontId="17" fillId="0" borderId="12" xfId="0" applyFont="1" applyBorder="1" applyAlignment="1" applyProtection="1">
      <alignment horizontal="center" vertical="center" textRotation="90"/>
      <protection hidden="1"/>
    </xf>
    <xf numFmtId="49" fontId="2" fillId="12" borderId="70" xfId="0" applyNumberFormat="1" applyFont="1" applyFill="1" applyBorder="1" applyAlignment="1" applyProtection="1">
      <alignment horizontal="center" vertical="center" wrapText="1"/>
      <protection hidden="1"/>
    </xf>
    <xf numFmtId="49" fontId="2" fillId="12" borderId="21" xfId="0" applyNumberFormat="1" applyFont="1" applyFill="1" applyBorder="1" applyAlignment="1" applyProtection="1">
      <alignment horizontal="center" vertical="center" wrapText="1"/>
      <protection hidden="1"/>
    </xf>
    <xf numFmtId="49" fontId="2" fillId="12" borderId="32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68" xfId="0" applyFont="1" applyFill="1" applyBorder="1" applyAlignment="1" applyProtection="1">
      <alignment horizontal="center" vertical="center" wrapText="1"/>
      <protection hidden="1"/>
    </xf>
    <xf numFmtId="0" fontId="2" fillId="9" borderId="15" xfId="0" applyFont="1" applyFill="1" applyBorder="1" applyAlignment="1" applyProtection="1">
      <alignment horizontal="center" vertical="center" wrapText="1"/>
      <protection hidden="1"/>
    </xf>
    <xf numFmtId="0" fontId="2" fillId="9" borderId="71" xfId="0" applyFont="1" applyFill="1" applyBorder="1" applyAlignment="1" applyProtection="1">
      <alignment horizontal="center" vertical="center" wrapText="1"/>
      <protection hidden="1"/>
    </xf>
    <xf numFmtId="0" fontId="2" fillId="12" borderId="70" xfId="0" applyFont="1" applyFill="1" applyBorder="1" applyAlignment="1" applyProtection="1">
      <alignment horizontal="center" vertical="center" wrapText="1"/>
      <protection hidden="1"/>
    </xf>
    <xf numFmtId="0" fontId="26" fillId="12" borderId="21" xfId="0" applyFont="1" applyFill="1" applyBorder="1" applyAlignment="1" applyProtection="1">
      <alignment horizontal="center" vertical="center" wrapText="1"/>
      <protection hidden="1"/>
    </xf>
    <xf numFmtId="0" fontId="26" fillId="12" borderId="68" xfId="0" applyFont="1" applyFill="1" applyBorder="1" applyAlignment="1" applyProtection="1">
      <alignment horizontal="center" vertical="center" wrapText="1"/>
      <protection hidden="1"/>
    </xf>
    <xf numFmtId="0" fontId="26" fillId="9" borderId="21" xfId="0" applyFont="1" applyFill="1" applyBorder="1" applyAlignment="1" applyProtection="1">
      <alignment horizontal="center" vertical="center" shrinkToFit="1"/>
      <protection hidden="1"/>
    </xf>
    <xf numFmtId="0" fontId="26" fillId="9" borderId="0" xfId="0" applyFont="1" applyFill="1" applyBorder="1" applyAlignment="1" applyProtection="1">
      <alignment horizontal="center" vertical="center" shrinkToFit="1"/>
      <protection hidden="1"/>
    </xf>
    <xf numFmtId="0" fontId="26" fillId="9" borderId="66" xfId="0" applyFont="1" applyFill="1" applyBorder="1" applyAlignment="1" applyProtection="1">
      <alignment horizontal="center" vertical="center" shrinkToFit="1"/>
      <protection hidden="1"/>
    </xf>
    <xf numFmtId="0" fontId="2" fillId="12" borderId="55" xfId="0" applyFont="1" applyFill="1" applyBorder="1" applyAlignment="1" applyProtection="1">
      <alignment horizontal="center" vertical="center"/>
      <protection hidden="1"/>
    </xf>
    <xf numFmtId="0" fontId="2" fillId="12" borderId="54" xfId="0" applyFont="1" applyFill="1" applyBorder="1" applyAlignment="1" applyProtection="1">
      <alignment horizontal="center" vertical="center"/>
      <protection hidden="1"/>
    </xf>
    <xf numFmtId="0" fontId="1" fillId="0" borderId="6" xfId="0" applyFont="1" applyFill="1" applyBorder="1" applyAlignment="1" applyProtection="1">
      <alignment horizontal="center"/>
      <protection hidden="1"/>
    </xf>
    <xf numFmtId="0" fontId="1" fillId="0" borderId="7" xfId="0" applyFont="1" applyFill="1" applyBorder="1" applyAlignment="1" applyProtection="1">
      <alignment horizontal="center"/>
      <protection hidden="1"/>
    </xf>
    <xf numFmtId="0" fontId="2" fillId="13" borderId="70" xfId="0" applyFont="1" applyFill="1" applyBorder="1" applyAlignment="1" applyProtection="1">
      <alignment horizontal="center" vertical="center"/>
      <protection hidden="1"/>
    </xf>
    <xf numFmtId="0" fontId="0" fillId="13" borderId="21" xfId="0" applyFill="1" applyBorder="1" applyProtection="1">
      <protection hidden="1"/>
    </xf>
    <xf numFmtId="0" fontId="0" fillId="13" borderId="32" xfId="0" applyFill="1" applyBorder="1" applyProtection="1">
      <protection hidden="1"/>
    </xf>
    <xf numFmtId="49" fontId="2" fillId="13" borderId="70" xfId="0" applyNumberFormat="1" applyFont="1" applyFill="1" applyBorder="1" applyAlignment="1" applyProtection="1">
      <alignment horizontal="center" vertical="center" wrapText="1"/>
      <protection hidden="1"/>
    </xf>
    <xf numFmtId="49" fontId="2" fillId="13" borderId="21" xfId="0" applyNumberFormat="1" applyFont="1" applyFill="1" applyBorder="1" applyAlignment="1" applyProtection="1">
      <alignment horizontal="center" vertical="center" wrapText="1"/>
      <protection hidden="1"/>
    </xf>
    <xf numFmtId="49" fontId="2" fillId="13" borderId="32" xfId="0" applyNumberFormat="1" applyFont="1" applyFill="1" applyBorder="1" applyAlignment="1" applyProtection="1">
      <alignment horizontal="center" vertical="center" wrapText="1"/>
      <protection hidden="1"/>
    </xf>
    <xf numFmtId="49" fontId="37" fillId="13" borderId="55" xfId="0" applyNumberFormat="1" applyFont="1" applyFill="1" applyBorder="1" applyAlignment="1" applyProtection="1">
      <alignment horizontal="center" vertical="center" wrapText="1"/>
      <protection hidden="1"/>
    </xf>
    <xf numFmtId="49" fontId="2" fillId="13" borderId="56" xfId="0" applyNumberFormat="1" applyFont="1" applyFill="1" applyBorder="1" applyAlignment="1" applyProtection="1">
      <alignment horizontal="center" vertical="center" wrapText="1"/>
      <protection hidden="1"/>
    </xf>
    <xf numFmtId="49" fontId="2" fillId="13" borderId="54" xfId="0" applyNumberFormat="1" applyFont="1" applyFill="1" applyBorder="1" applyAlignment="1" applyProtection="1">
      <alignment horizontal="center" vertical="center" wrapText="1"/>
      <protection hidden="1"/>
    </xf>
    <xf numFmtId="49" fontId="2" fillId="13" borderId="55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66" xfId="0" applyFont="1" applyFill="1" applyBorder="1" applyAlignment="1" applyProtection="1">
      <alignment horizontal="center" vertical="center" wrapText="1"/>
      <protection hidden="1"/>
    </xf>
    <xf numFmtId="9" fontId="2" fillId="2" borderId="44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42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43" xfId="0" applyFont="1" applyBorder="1" applyAlignment="1" applyProtection="1">
      <alignment horizontal="left" vertical="center" wrapText="1" indent="1"/>
      <protection hidden="1"/>
    </xf>
    <xf numFmtId="0" fontId="8" fillId="0" borderId="0" xfId="0" applyFont="1" applyBorder="1" applyAlignment="1" applyProtection="1">
      <alignment horizontal="left" vertical="center" wrapText="1" indent="1"/>
      <protection hidden="1"/>
    </xf>
    <xf numFmtId="0" fontId="8" fillId="0" borderId="15" xfId="0" applyFont="1" applyBorder="1" applyAlignment="1" applyProtection="1">
      <alignment horizontal="left" vertical="center" wrapText="1" indent="1"/>
      <protection hidden="1"/>
    </xf>
    <xf numFmtId="0" fontId="2" fillId="0" borderId="72" xfId="0" applyFont="1" applyBorder="1" applyAlignment="1" applyProtection="1">
      <alignment horizontal="right" vertical="center" wrapText="1"/>
      <protection hidden="1"/>
    </xf>
    <xf numFmtId="0" fontId="2" fillId="0" borderId="73" xfId="0" applyFont="1" applyBorder="1" applyAlignment="1" applyProtection="1">
      <alignment horizontal="right" vertical="center" wrapText="1"/>
      <protection hidden="1"/>
    </xf>
    <xf numFmtId="0" fontId="2" fillId="0" borderId="74" xfId="0" applyFont="1" applyBorder="1" applyAlignment="1" applyProtection="1">
      <alignment horizontal="right" vertical="center" wrapText="1"/>
      <protection hidden="1"/>
    </xf>
    <xf numFmtId="0" fontId="2" fillId="0" borderId="75" xfId="0" applyFont="1" applyBorder="1" applyAlignment="1" applyProtection="1">
      <alignment horizontal="right" vertical="center" wrapText="1"/>
      <protection hidden="1"/>
    </xf>
    <xf numFmtId="0" fontId="2" fillId="0" borderId="76" xfId="0" applyFont="1" applyBorder="1" applyAlignment="1" applyProtection="1">
      <alignment horizontal="right" vertical="center" wrapText="1"/>
      <protection hidden="1"/>
    </xf>
    <xf numFmtId="0" fontId="2" fillId="0" borderId="77" xfId="0" applyFont="1" applyBorder="1" applyAlignment="1" applyProtection="1">
      <alignment horizontal="right" vertical="center" wrapText="1"/>
      <protection hidden="1"/>
    </xf>
    <xf numFmtId="0" fontId="36" fillId="2" borderId="19" xfId="0" applyFont="1" applyFill="1" applyBorder="1" applyAlignment="1" applyProtection="1">
      <alignment horizontal="center" vertical="center" wrapText="1"/>
      <protection hidden="1"/>
    </xf>
    <xf numFmtId="0" fontId="36" fillId="2" borderId="10" xfId="0" applyFont="1" applyFill="1" applyBorder="1" applyAlignment="1" applyProtection="1">
      <alignment horizontal="center" vertical="center" wrapText="1"/>
      <protection hidden="1"/>
    </xf>
    <xf numFmtId="9" fontId="2" fillId="10" borderId="44" xfId="0" applyNumberFormat="1" applyFont="1" applyFill="1" applyBorder="1" applyAlignment="1" applyProtection="1">
      <alignment horizontal="center" vertical="center" wrapText="1"/>
      <protection hidden="1"/>
    </xf>
    <xf numFmtId="9" fontId="2" fillId="10" borderId="39" xfId="0" applyNumberFormat="1" applyFont="1" applyFill="1" applyBorder="1" applyAlignment="1" applyProtection="1">
      <alignment horizontal="center" vertical="center" wrapText="1"/>
      <protection hidden="1"/>
    </xf>
    <xf numFmtId="9" fontId="2" fillId="10" borderId="42" xfId="0" applyNumberFormat="1" applyFont="1" applyFill="1" applyBorder="1" applyAlignment="1" applyProtection="1">
      <alignment horizontal="center" vertical="center" wrapText="1"/>
      <protection hidden="1"/>
    </xf>
    <xf numFmtId="9" fontId="2" fillId="10" borderId="28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0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8" xfId="0" applyFont="1" applyFill="1" applyBorder="1" applyAlignment="1" applyProtection="1">
      <alignment horizontal="center" vertical="center"/>
      <protection hidden="1"/>
    </xf>
    <xf numFmtId="0" fontId="8" fillId="2" borderId="43" xfId="0" applyFont="1" applyFill="1" applyBorder="1" applyAlignment="1" applyProtection="1">
      <alignment horizontal="left" vertical="center" wrapText="1" indent="1"/>
      <protection hidden="1"/>
    </xf>
    <xf numFmtId="0" fontId="8" fillId="2" borderId="0" xfId="0" applyFont="1" applyFill="1" applyBorder="1" applyAlignment="1" applyProtection="1">
      <alignment horizontal="left" vertical="center" wrapText="1" indent="1"/>
      <protection hidden="1"/>
    </xf>
    <xf numFmtId="0" fontId="8" fillId="2" borderId="15" xfId="0" applyFont="1" applyFill="1" applyBorder="1" applyAlignment="1" applyProtection="1">
      <alignment horizontal="left" vertical="center" wrapText="1" indent="1"/>
      <protection hidden="1"/>
    </xf>
    <xf numFmtId="0" fontId="2" fillId="11" borderId="44" xfId="0" applyFont="1" applyFill="1" applyBorder="1" applyAlignment="1" applyProtection="1">
      <alignment horizontal="center" vertical="center" wrapText="1"/>
      <protection hidden="1"/>
    </xf>
    <xf numFmtId="0" fontId="2" fillId="11" borderId="39" xfId="0" applyFont="1" applyFill="1" applyBorder="1" applyAlignment="1" applyProtection="1">
      <alignment horizontal="center" vertical="center" wrapText="1"/>
      <protection hidden="1"/>
    </xf>
    <xf numFmtId="0" fontId="2" fillId="11" borderId="42" xfId="0" applyFont="1" applyFill="1" applyBorder="1" applyAlignment="1" applyProtection="1">
      <alignment horizontal="center" vertical="center" wrapText="1"/>
      <protection hidden="1"/>
    </xf>
    <xf numFmtId="0" fontId="2" fillId="11" borderId="28" xfId="0" applyFont="1" applyFill="1" applyBorder="1" applyAlignment="1" applyProtection="1">
      <alignment horizontal="center" vertical="center" wrapText="1"/>
      <protection hidden="1"/>
    </xf>
    <xf numFmtId="9" fontId="38" fillId="5" borderId="44" xfId="0" applyNumberFormat="1" applyFont="1" applyFill="1" applyBorder="1" applyAlignment="1" applyProtection="1">
      <alignment horizontal="center" vertical="center" wrapText="1"/>
      <protection hidden="1"/>
    </xf>
    <xf numFmtId="9" fontId="38" fillId="5" borderId="39" xfId="0" applyNumberFormat="1" applyFont="1" applyFill="1" applyBorder="1" applyAlignment="1" applyProtection="1">
      <alignment horizontal="center" vertical="center" wrapText="1"/>
      <protection hidden="1"/>
    </xf>
    <xf numFmtId="9" fontId="38" fillId="5" borderId="42" xfId="0" applyNumberFormat="1" applyFont="1" applyFill="1" applyBorder="1" applyAlignment="1" applyProtection="1">
      <alignment horizontal="center" vertical="center" wrapText="1"/>
      <protection hidden="1"/>
    </xf>
    <xf numFmtId="9" fontId="38" fillId="5" borderId="28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17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Fill="1" applyBorder="1" applyAlignment="1" applyProtection="1">
      <alignment horizontal="center"/>
      <protection hidden="1"/>
    </xf>
    <xf numFmtId="0" fontId="0" fillId="0" borderId="23" xfId="0" applyBorder="1" applyAlignment="1">
      <alignment horizontal="center"/>
    </xf>
    <xf numFmtId="9" fontId="8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27" xfId="0" applyBorder="1" applyAlignment="1">
      <alignment horizontal="center" vertical="center" shrinkToFit="1"/>
    </xf>
    <xf numFmtId="0" fontId="37" fillId="12" borderId="55" xfId="0" applyFont="1" applyFill="1" applyBorder="1" applyAlignment="1" applyProtection="1">
      <alignment horizontal="center" vertical="center" wrapText="1"/>
      <protection hidden="1"/>
    </xf>
    <xf numFmtId="0" fontId="0" fillId="0" borderId="5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49" fontId="37" fillId="12" borderId="55" xfId="0" applyNumberFormat="1" applyFont="1" applyFill="1" applyBorder="1" applyAlignment="1" applyProtection="1">
      <alignment horizontal="center" vertical="center" wrapText="1"/>
      <protection hidden="1"/>
    </xf>
    <xf numFmtId="0" fontId="37" fillId="13" borderId="55" xfId="0" applyFont="1" applyFill="1" applyBorder="1" applyAlignment="1" applyProtection="1">
      <alignment horizontal="center" vertical="center" wrapText="1"/>
      <protection hidden="1"/>
    </xf>
    <xf numFmtId="0" fontId="37" fillId="13" borderId="55" xfId="0" applyFont="1" applyFill="1" applyBorder="1" applyAlignment="1" applyProtection="1">
      <alignment vertical="center" wrapText="1"/>
      <protection hidden="1"/>
    </xf>
    <xf numFmtId="0" fontId="0" fillId="0" borderId="56" xfId="0" applyBorder="1" applyAlignment="1">
      <alignment vertical="center" wrapText="1"/>
    </xf>
    <xf numFmtId="9" fontId="8" fillId="3" borderId="34" xfId="0" applyNumberFormat="1" applyFont="1" applyFill="1" applyBorder="1" applyAlignment="1" applyProtection="1">
      <alignment horizontal="center" vertical="center" shrinkToFit="1"/>
      <protection hidden="1"/>
    </xf>
    <xf numFmtId="9" fontId="8" fillId="3" borderId="23" xfId="0" applyNumberFormat="1" applyFont="1" applyFill="1" applyBorder="1" applyAlignment="1" applyProtection="1">
      <alignment horizontal="center" vertical="center" shrinkToFit="1"/>
      <protection hidden="1"/>
    </xf>
    <xf numFmtId="49" fontId="33" fillId="0" borderId="43" xfId="2" applyNumberFormat="1" applyFont="1" applyFill="1" applyBorder="1" applyAlignment="1" applyProtection="1">
      <alignment horizontal="left" wrapText="1" indent="1"/>
      <protection hidden="1"/>
    </xf>
    <xf numFmtId="49" fontId="33" fillId="0" borderId="0" xfId="2" applyNumberFormat="1" applyFont="1" applyFill="1" applyBorder="1" applyAlignment="1" applyProtection="1">
      <alignment horizontal="left" wrapText="1" indent="1"/>
      <protection hidden="1"/>
    </xf>
    <xf numFmtId="1" fontId="32" fillId="0" borderId="0" xfId="2" applyNumberFormat="1" applyFont="1" applyFill="1" applyBorder="1" applyAlignment="1" applyProtection="1">
      <alignment horizontal="right" vertical="center" shrinkToFit="1"/>
      <protection hidden="1"/>
    </xf>
    <xf numFmtId="1" fontId="18" fillId="0" borderId="21" xfId="2" applyNumberFormat="1" applyFont="1" applyFill="1" applyBorder="1" applyAlignment="1" applyProtection="1">
      <alignment horizontal="right" vertical="center" shrinkToFit="1"/>
      <protection hidden="1"/>
    </xf>
    <xf numFmtId="0" fontId="33" fillId="0" borderId="43" xfId="2" applyNumberFormat="1" applyFont="1" applyFill="1" applyBorder="1" applyAlignment="1" applyProtection="1">
      <alignment horizontal="left" indent="1"/>
      <protection hidden="1"/>
    </xf>
    <xf numFmtId="0" fontId="33" fillId="0" borderId="0" xfId="2" applyNumberFormat="1" applyFont="1" applyFill="1" applyBorder="1" applyAlignment="1" applyProtection="1">
      <alignment horizontal="left" indent="1"/>
      <protection hidden="1"/>
    </xf>
    <xf numFmtId="1" fontId="32" fillId="0" borderId="0" xfId="2" applyNumberFormat="1" applyFont="1" applyFill="1" applyBorder="1" applyAlignment="1" applyProtection="1">
      <alignment horizontal="right" shrinkToFit="1"/>
      <protection hidden="1"/>
    </xf>
    <xf numFmtId="0" fontId="33" fillId="0" borderId="43" xfId="2" quotePrefix="1" applyNumberFormat="1" applyFont="1" applyFill="1" applyBorder="1" applyAlignment="1" applyProtection="1">
      <alignment horizontal="left" wrapText="1" indent="1"/>
      <protection hidden="1"/>
    </xf>
    <xf numFmtId="0" fontId="33" fillId="0" borderId="0" xfId="2" quotePrefix="1" applyNumberFormat="1" applyFont="1" applyFill="1" applyBorder="1" applyAlignment="1" applyProtection="1">
      <alignment horizontal="left" wrapText="1" indent="1"/>
      <protection hidden="1"/>
    </xf>
    <xf numFmtId="0" fontId="34" fillId="0" borderId="43" xfId="2" applyNumberFormat="1" applyFont="1" applyFill="1" applyBorder="1" applyAlignment="1" applyProtection="1">
      <alignment horizontal="left" vertical="center" wrapText="1"/>
      <protection hidden="1"/>
    </xf>
    <xf numFmtId="0" fontId="34" fillId="0" borderId="0" xfId="2" applyNumberFormat="1" applyFont="1" applyFill="1" applyBorder="1" applyAlignment="1" applyProtection="1">
      <alignment horizontal="left" vertical="center" wrapText="1"/>
      <protection hidden="1"/>
    </xf>
    <xf numFmtId="0" fontId="34" fillId="0" borderId="20" xfId="2" applyNumberFormat="1" applyFont="1" applyFill="1" applyBorder="1" applyAlignment="1" applyProtection="1">
      <alignment horizontal="left" vertical="center" wrapText="1"/>
      <protection hidden="1"/>
    </xf>
    <xf numFmtId="0" fontId="34" fillId="0" borderId="42" xfId="2" applyNumberFormat="1" applyFont="1" applyFill="1" applyBorder="1" applyAlignment="1" applyProtection="1">
      <alignment horizontal="left" vertical="center" wrapText="1"/>
      <protection hidden="1"/>
    </xf>
    <xf numFmtId="0" fontId="34" fillId="0" borderId="41" xfId="2" applyNumberFormat="1" applyFont="1" applyFill="1" applyBorder="1" applyAlignment="1" applyProtection="1">
      <alignment horizontal="left" vertical="center" wrapText="1"/>
      <protection hidden="1"/>
    </xf>
    <xf numFmtId="0" fontId="34" fillId="0" borderId="28" xfId="2" applyNumberFormat="1" applyFont="1" applyFill="1" applyBorder="1" applyAlignment="1" applyProtection="1">
      <alignment horizontal="left" vertical="center" wrapText="1"/>
      <protection hidden="1"/>
    </xf>
    <xf numFmtId="1" fontId="18" fillId="0" borderId="0" xfId="2" applyNumberFormat="1" applyFont="1" applyFill="1" applyAlignment="1" applyProtection="1">
      <alignment horizontal="center" vertical="center"/>
      <protection hidden="1"/>
    </xf>
    <xf numFmtId="9" fontId="16" fillId="0" borderId="0" xfId="2" applyNumberFormat="1" applyFont="1" applyFill="1" applyAlignment="1" applyProtection="1">
      <alignment horizontal="left" vertical="center" indent="2"/>
      <protection hidden="1"/>
    </xf>
    <xf numFmtId="0" fontId="1" fillId="0" borderId="0" xfId="2" applyFill="1" applyAlignment="1" applyProtection="1">
      <alignment horizontal="center"/>
      <protection hidden="1"/>
    </xf>
    <xf numFmtId="0" fontId="18" fillId="0" borderId="0" xfId="2" applyNumberFormat="1" applyFont="1" applyFill="1" applyAlignment="1" applyProtection="1">
      <alignment horizontal="center" shrinkToFit="1"/>
      <protection hidden="1"/>
    </xf>
    <xf numFmtId="0" fontId="16" fillId="0" borderId="0" xfId="2" applyNumberFormat="1" applyFont="1" applyFill="1" applyAlignment="1" applyProtection="1">
      <alignment horizontal="center" shrinkToFit="1"/>
      <protection hidden="1"/>
    </xf>
    <xf numFmtId="0" fontId="28" fillId="0" borderId="0" xfId="2" applyNumberFormat="1" applyFont="1" applyFill="1" applyAlignment="1" applyProtection="1">
      <alignment horizontal="center" shrinkToFit="1"/>
      <protection hidden="1"/>
    </xf>
    <xf numFmtId="0" fontId="16" fillId="0" borderId="0" xfId="2" applyFont="1" applyFill="1" applyAlignment="1" applyProtection="1">
      <alignment vertical="center" shrinkToFit="1"/>
      <protection hidden="1"/>
    </xf>
    <xf numFmtId="0" fontId="1" fillId="0" borderId="0" xfId="2" applyNumberFormat="1" applyFill="1" applyAlignment="1" applyProtection="1">
      <alignment horizontal="center"/>
      <protection hidden="1"/>
    </xf>
    <xf numFmtId="0" fontId="51" fillId="13" borderId="1" xfId="3" applyFont="1" applyFill="1" applyBorder="1" applyAlignment="1">
      <alignment horizontal="center" vertical="center" wrapText="1"/>
    </xf>
    <xf numFmtId="0" fontId="51" fillId="13" borderId="33" xfId="3" applyFont="1" applyFill="1" applyBorder="1" applyAlignment="1">
      <alignment horizontal="center" vertical="center" wrapText="1"/>
    </xf>
    <xf numFmtId="0" fontId="51" fillId="13" borderId="32" xfId="3" applyFont="1" applyFill="1" applyBorder="1" applyAlignment="1">
      <alignment horizontal="center" vertical="center" wrapText="1"/>
    </xf>
    <xf numFmtId="9" fontId="50" fillId="15" borderId="0" xfId="3" applyNumberFormat="1" applyFont="1" applyFill="1" applyBorder="1" applyAlignment="1">
      <alignment horizontal="left" vertical="center"/>
    </xf>
    <xf numFmtId="9" fontId="50" fillId="15" borderId="15" xfId="3" applyNumberFormat="1" applyFont="1" applyFill="1" applyBorder="1" applyAlignment="1">
      <alignment horizontal="left" vertical="center"/>
    </xf>
    <xf numFmtId="0" fontId="50" fillId="0" borderId="4" xfId="3" applyFont="1" applyFill="1" applyBorder="1" applyAlignment="1">
      <alignment horizontal="center" vertical="center"/>
    </xf>
    <xf numFmtId="0" fontId="50" fillId="0" borderId="0" xfId="3" applyFont="1" applyFill="1" applyBorder="1" applyAlignment="1">
      <alignment horizontal="center" vertical="center"/>
    </xf>
    <xf numFmtId="9" fontId="50" fillId="0" borderId="21" xfId="3" applyNumberFormat="1" applyFont="1" applyFill="1" applyBorder="1" applyAlignment="1">
      <alignment horizontal="left" vertical="center"/>
    </xf>
    <xf numFmtId="9" fontId="50" fillId="0" borderId="68" xfId="3" applyNumberFormat="1" applyFont="1" applyFill="1" applyBorder="1" applyAlignment="1">
      <alignment horizontal="left" vertical="center"/>
    </xf>
    <xf numFmtId="0" fontId="50" fillId="15" borderId="4" xfId="3" applyFont="1" applyFill="1" applyBorder="1" applyAlignment="1">
      <alignment horizontal="center" vertical="center"/>
    </xf>
    <xf numFmtId="0" fontId="50" fillId="15" borderId="0" xfId="3" applyFont="1" applyFill="1" applyBorder="1" applyAlignment="1">
      <alignment horizontal="center" vertical="center"/>
    </xf>
    <xf numFmtId="9" fontId="50" fillId="0" borderId="0" xfId="3" applyNumberFormat="1" applyFont="1" applyFill="1" applyBorder="1" applyAlignment="1">
      <alignment horizontal="left" vertical="center"/>
    </xf>
    <xf numFmtId="9" fontId="50" fillId="0" borderId="15" xfId="3" applyNumberFormat="1" applyFont="1" applyFill="1" applyBorder="1" applyAlignment="1">
      <alignment horizontal="left" vertical="center"/>
    </xf>
    <xf numFmtId="9" fontId="50" fillId="0" borderId="41" xfId="3" applyNumberFormat="1" applyFont="1" applyFill="1" applyBorder="1" applyAlignment="1">
      <alignment horizontal="left" vertical="center"/>
    </xf>
    <xf numFmtId="9" fontId="50" fillId="0" borderId="36" xfId="3" applyNumberFormat="1" applyFont="1" applyFill="1" applyBorder="1" applyAlignment="1">
      <alignment horizontal="left" vertical="center"/>
    </xf>
    <xf numFmtId="0" fontId="47" fillId="0" borderId="4" xfId="3" applyFont="1" applyFill="1" applyBorder="1" applyAlignment="1">
      <alignment horizontal="center" vertical="center" wrapText="1"/>
    </xf>
    <xf numFmtId="0" fontId="47" fillId="0" borderId="0" xfId="3" applyFont="1" applyFill="1" applyBorder="1" applyAlignment="1">
      <alignment horizontal="center" vertical="center" wrapText="1"/>
    </xf>
    <xf numFmtId="0" fontId="47" fillId="0" borderId="20" xfId="3" applyFont="1" applyFill="1" applyBorder="1" applyAlignment="1">
      <alignment horizontal="center" vertical="center" wrapText="1"/>
    </xf>
    <xf numFmtId="0" fontId="52" fillId="13" borderId="1" xfId="3" applyFont="1" applyFill="1" applyBorder="1" applyAlignment="1">
      <alignment horizontal="center" vertical="center" wrapText="1"/>
    </xf>
    <xf numFmtId="0" fontId="52" fillId="13" borderId="33" xfId="3" applyFont="1" applyFill="1" applyBorder="1" applyAlignment="1">
      <alignment horizontal="center" vertical="center" wrapText="1"/>
    </xf>
    <xf numFmtId="0" fontId="52" fillId="13" borderId="32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6" fillId="12" borderId="1" xfId="3" applyFont="1" applyFill="1" applyBorder="1" applyAlignment="1">
      <alignment horizontal="center" vertical="center" wrapText="1"/>
    </xf>
    <xf numFmtId="0" fontId="16" fillId="12" borderId="33" xfId="3" applyFont="1" applyFill="1" applyBorder="1" applyAlignment="1">
      <alignment horizontal="center" vertical="center" wrapText="1"/>
    </xf>
    <xf numFmtId="0" fontId="16" fillId="12" borderId="32" xfId="3" applyFont="1" applyFill="1" applyBorder="1" applyAlignment="1">
      <alignment horizontal="center" vertical="center" wrapText="1"/>
    </xf>
    <xf numFmtId="0" fontId="52" fillId="12" borderId="1" xfId="3" applyFont="1" applyFill="1" applyBorder="1" applyAlignment="1">
      <alignment horizontal="center" vertical="center" wrapText="1"/>
    </xf>
    <xf numFmtId="0" fontId="52" fillId="12" borderId="33" xfId="3" applyFont="1" applyFill="1" applyBorder="1" applyAlignment="1">
      <alignment horizontal="center" vertical="center" wrapText="1"/>
    </xf>
    <xf numFmtId="0" fontId="52" fillId="12" borderId="32" xfId="3" applyFont="1" applyFill="1" applyBorder="1" applyAlignment="1">
      <alignment horizontal="center" vertical="center" wrapText="1"/>
    </xf>
    <xf numFmtId="0" fontId="43" fillId="2" borderId="35" xfId="3" applyFont="1" applyFill="1" applyBorder="1" applyAlignment="1">
      <alignment vertical="center" wrapText="1"/>
    </xf>
    <xf numFmtId="0" fontId="0" fillId="0" borderId="33" xfId="0" applyBorder="1" applyAlignment="1">
      <alignment vertical="center"/>
    </xf>
    <xf numFmtId="0" fontId="0" fillId="0" borderId="32" xfId="0" applyBorder="1" applyAlignment="1">
      <alignment vertical="center"/>
    </xf>
    <xf numFmtId="0" fontId="54" fillId="2" borderId="35" xfId="3" applyFont="1" applyFill="1" applyBorder="1" applyAlignment="1">
      <alignment wrapText="1"/>
    </xf>
    <xf numFmtId="0" fontId="48" fillId="0" borderId="33" xfId="0" applyFont="1" applyBorder="1" applyAlignment="1"/>
    <xf numFmtId="0" fontId="48" fillId="0" borderId="23" xfId="0" applyFont="1" applyBorder="1" applyAlignment="1"/>
    <xf numFmtId="9" fontId="28" fillId="0" borderId="1" xfId="2" applyNumberFormat="1" applyFont="1" applyBorder="1" applyAlignment="1">
      <alignment horizontal="left"/>
    </xf>
    <xf numFmtId="9" fontId="28" fillId="0" borderId="33" xfId="2" applyNumberFormat="1" applyFont="1" applyBorder="1" applyAlignment="1">
      <alignment horizontal="left"/>
    </xf>
    <xf numFmtId="9" fontId="28" fillId="0" borderId="32" xfId="2" applyNumberFormat="1" applyFont="1" applyBorder="1" applyAlignment="1">
      <alignment horizontal="left"/>
    </xf>
    <xf numFmtId="0" fontId="49" fillId="6" borderId="78" xfId="3" applyFont="1" applyFill="1" applyBorder="1" applyAlignment="1">
      <alignment horizontal="center" vertical="center"/>
    </xf>
    <xf numFmtId="0" fontId="49" fillId="6" borderId="79" xfId="3" applyFont="1" applyFill="1" applyBorder="1" applyAlignment="1">
      <alignment horizontal="center" vertical="center"/>
    </xf>
    <xf numFmtId="0" fontId="49" fillId="6" borderId="80" xfId="3" applyFont="1" applyFill="1" applyBorder="1" applyAlignment="1">
      <alignment horizontal="center" vertical="center"/>
    </xf>
    <xf numFmtId="0" fontId="16" fillId="0" borderId="5" xfId="2" applyFont="1" applyBorder="1" applyAlignment="1">
      <alignment horizontal="right"/>
    </xf>
    <xf numFmtId="0" fontId="16" fillId="0" borderId="7" xfId="2" applyFont="1" applyBorder="1" applyAlignment="1">
      <alignment horizontal="right"/>
    </xf>
    <xf numFmtId="0" fontId="53" fillId="0" borderId="86" xfId="2" applyFont="1" applyBorder="1" applyAlignment="1">
      <alignment horizontal="left"/>
    </xf>
    <xf numFmtId="0" fontId="53" fillId="0" borderId="87" xfId="2" applyFont="1" applyBorder="1" applyAlignment="1">
      <alignment horizontal="left"/>
    </xf>
    <xf numFmtId="0" fontId="53" fillId="0" borderId="65" xfId="2" applyFont="1" applyBorder="1" applyAlignment="1">
      <alignment horizontal="left"/>
    </xf>
    <xf numFmtId="0" fontId="16" fillId="0" borderId="5" xfId="2" applyFont="1" applyBorder="1" applyAlignment="1">
      <alignment horizontal="center"/>
    </xf>
    <xf numFmtId="0" fontId="16" fillId="0" borderId="7" xfId="2" applyFont="1" applyBorder="1" applyAlignment="1">
      <alignment horizontal="center"/>
    </xf>
    <xf numFmtId="0" fontId="42" fillId="6" borderId="5" xfId="3" applyFont="1" applyFill="1" applyBorder="1" applyAlignment="1">
      <alignment horizontal="center" vertical="center"/>
    </xf>
    <xf numFmtId="0" fontId="42" fillId="6" borderId="7" xfId="3" applyFont="1" applyFill="1" applyBorder="1" applyAlignment="1">
      <alignment horizontal="center" vertical="center"/>
    </xf>
    <xf numFmtId="0" fontId="42" fillId="6" borderId="8" xfId="3" applyFont="1" applyFill="1" applyBorder="1" applyAlignment="1">
      <alignment horizontal="center" vertical="center"/>
    </xf>
    <xf numFmtId="1" fontId="53" fillId="0" borderId="7" xfId="2" applyNumberFormat="1" applyFont="1" applyBorder="1" applyAlignment="1">
      <alignment horizontal="center"/>
    </xf>
    <xf numFmtId="1" fontId="53" fillId="0" borderId="8" xfId="2" applyNumberFormat="1" applyFont="1" applyBorder="1" applyAlignment="1">
      <alignment horizontal="center"/>
    </xf>
    <xf numFmtId="9" fontId="53" fillId="0" borderId="7" xfId="2" applyNumberFormat="1" applyFont="1" applyBorder="1" applyAlignment="1">
      <alignment horizontal="center"/>
    </xf>
    <xf numFmtId="9" fontId="53" fillId="0" borderId="8" xfId="2" applyNumberFormat="1" applyFont="1" applyBorder="1" applyAlignment="1">
      <alignment horizontal="center"/>
    </xf>
    <xf numFmtId="0" fontId="16" fillId="0" borderId="5" xfId="2" applyFont="1" applyBorder="1" applyAlignment="1">
      <alignment horizontal="right" wrapText="1"/>
    </xf>
    <xf numFmtId="9" fontId="35" fillId="0" borderId="7" xfId="2" applyNumberFormat="1" applyFont="1" applyBorder="1" applyAlignment="1">
      <alignment horizontal="center"/>
    </xf>
    <xf numFmtId="9" fontId="35" fillId="0" borderId="8" xfId="2" applyNumberFormat="1" applyFont="1" applyBorder="1" applyAlignment="1">
      <alignment horizontal="center"/>
    </xf>
    <xf numFmtId="9" fontId="28" fillId="0" borderId="88" xfId="2" applyNumberFormat="1" applyFont="1" applyBorder="1" applyAlignment="1">
      <alignment horizontal="left"/>
    </xf>
    <xf numFmtId="9" fontId="28" fillId="0" borderId="87" xfId="2" applyNumberFormat="1" applyFont="1" applyBorder="1" applyAlignment="1">
      <alignment horizontal="left"/>
    </xf>
    <xf numFmtId="9" fontId="28" fillId="0" borderId="89" xfId="2" applyNumberFormat="1" applyFont="1" applyBorder="1" applyAlignment="1">
      <alignment horizontal="left"/>
    </xf>
    <xf numFmtId="1" fontId="53" fillId="0" borderId="35" xfId="2" applyNumberFormat="1" applyFont="1" applyBorder="1" applyAlignment="1">
      <alignment horizontal="center"/>
    </xf>
    <xf numFmtId="1" fontId="53" fillId="0" borderId="33" xfId="2" applyNumberFormat="1" applyFont="1" applyBorder="1" applyAlignment="1">
      <alignment horizontal="center"/>
    </xf>
    <xf numFmtId="1" fontId="53" fillId="0" borderId="32" xfId="2" applyNumberFormat="1" applyFont="1" applyBorder="1" applyAlignment="1">
      <alignment horizontal="center"/>
    </xf>
    <xf numFmtId="0" fontId="52" fillId="12" borderId="42" xfId="3" applyFont="1" applyFill="1" applyBorder="1" applyAlignment="1">
      <alignment horizontal="center" vertical="center" wrapText="1"/>
    </xf>
    <xf numFmtId="0" fontId="52" fillId="12" borderId="41" xfId="3" applyFont="1" applyFill="1" applyBorder="1" applyAlignment="1">
      <alignment horizontal="center" vertical="center" wrapText="1"/>
    </xf>
    <xf numFmtId="0" fontId="52" fillId="12" borderId="36" xfId="3" applyFont="1" applyFill="1" applyBorder="1" applyAlignment="1">
      <alignment horizontal="center" vertical="center" wrapText="1"/>
    </xf>
    <xf numFmtId="0" fontId="53" fillId="12" borderId="50" xfId="2" applyFont="1" applyFill="1" applyBorder="1" applyAlignment="1">
      <alignment horizontal="center" vertical="center"/>
    </xf>
    <xf numFmtId="0" fontId="55" fillId="12" borderId="14" xfId="0" applyFont="1" applyFill="1" applyBorder="1" applyAlignment="1">
      <alignment horizontal="center" vertical="center"/>
    </xf>
    <xf numFmtId="0" fontId="55" fillId="12" borderId="18" xfId="0" applyFont="1" applyFill="1" applyBorder="1" applyAlignment="1">
      <alignment horizontal="center" vertical="center"/>
    </xf>
    <xf numFmtId="0" fontId="48" fillId="12" borderId="90" xfId="0" applyFont="1" applyFill="1" applyBorder="1" applyAlignment="1">
      <alignment horizontal="center"/>
    </xf>
    <xf numFmtId="0" fontId="48" fillId="12" borderId="91" xfId="0" applyFont="1" applyFill="1" applyBorder="1" applyAlignment="1">
      <alignment horizontal="center"/>
    </xf>
    <xf numFmtId="0" fontId="48" fillId="12" borderId="92" xfId="0" applyFont="1" applyFill="1" applyBorder="1" applyAlignment="1">
      <alignment horizontal="center"/>
    </xf>
    <xf numFmtId="0" fontId="48" fillId="12" borderId="90" xfId="0" applyFont="1" applyFill="1" applyBorder="1" applyAlignment="1">
      <alignment horizontal="center" vertical="center"/>
    </xf>
    <xf numFmtId="0" fontId="48" fillId="12" borderId="91" xfId="0" applyFont="1" applyFill="1" applyBorder="1" applyAlignment="1">
      <alignment horizontal="center" vertical="center"/>
    </xf>
    <xf numFmtId="0" fontId="48" fillId="12" borderId="92" xfId="0" applyFont="1" applyFill="1" applyBorder="1" applyAlignment="1">
      <alignment horizontal="center" vertical="center"/>
    </xf>
    <xf numFmtId="0" fontId="53" fillId="13" borderId="50" xfId="2" applyFont="1" applyFill="1" applyBorder="1" applyAlignment="1">
      <alignment horizontal="center" vertical="center"/>
    </xf>
    <xf numFmtId="0" fontId="55" fillId="13" borderId="14" xfId="0" applyFont="1" applyFill="1" applyBorder="1" applyAlignment="1">
      <alignment horizontal="center" vertical="center"/>
    </xf>
    <xf numFmtId="0" fontId="55" fillId="13" borderId="18" xfId="0" applyFont="1" applyFill="1" applyBorder="1" applyAlignment="1">
      <alignment horizontal="center" vertical="center"/>
    </xf>
    <xf numFmtId="0" fontId="52" fillId="13" borderId="42" xfId="3" applyFont="1" applyFill="1" applyBorder="1" applyAlignment="1">
      <alignment horizontal="center" vertical="center" wrapText="1"/>
    </xf>
    <xf numFmtId="0" fontId="52" fillId="13" borderId="41" xfId="3" applyFont="1" applyFill="1" applyBorder="1" applyAlignment="1">
      <alignment horizontal="center" vertical="center" wrapText="1"/>
    </xf>
    <xf numFmtId="0" fontId="52" fillId="13" borderId="36" xfId="3" applyFont="1" applyFill="1" applyBorder="1" applyAlignment="1">
      <alignment horizontal="center" vertical="center" wrapText="1"/>
    </xf>
    <xf numFmtId="0" fontId="48" fillId="13" borderId="90" xfId="0" applyFont="1" applyFill="1" applyBorder="1" applyAlignment="1">
      <alignment horizontal="center"/>
    </xf>
    <xf numFmtId="0" fontId="48" fillId="13" borderId="91" xfId="0" applyFont="1" applyFill="1" applyBorder="1" applyAlignment="1">
      <alignment horizontal="center"/>
    </xf>
    <xf numFmtId="0" fontId="48" fillId="13" borderId="92" xfId="0" applyFont="1" applyFill="1" applyBorder="1" applyAlignment="1">
      <alignment horizontal="center"/>
    </xf>
    <xf numFmtId="0" fontId="48" fillId="13" borderId="90" xfId="0" applyFont="1" applyFill="1" applyBorder="1" applyAlignment="1">
      <alignment horizontal="center" vertical="center"/>
    </xf>
    <xf numFmtId="0" fontId="48" fillId="13" borderId="91" xfId="0" applyFont="1" applyFill="1" applyBorder="1" applyAlignment="1">
      <alignment horizontal="center" vertical="center"/>
    </xf>
    <xf numFmtId="0" fontId="48" fillId="13" borderId="92" xfId="0" applyFont="1" applyFill="1" applyBorder="1" applyAlignment="1">
      <alignment horizontal="center" vertical="center"/>
    </xf>
    <xf numFmtId="0" fontId="25" fillId="7" borderId="1" xfId="1" applyFont="1" applyFill="1" applyBorder="1" applyAlignment="1" applyProtection="1">
      <alignment horizontal="center" vertical="center"/>
      <protection hidden="1"/>
    </xf>
    <xf numFmtId="0" fontId="23" fillId="7" borderId="33" xfId="1" applyFont="1" applyFill="1" applyBorder="1" applyAlignment="1" applyProtection="1">
      <alignment horizontal="center" vertical="center"/>
      <protection hidden="1"/>
    </xf>
    <xf numFmtId="0" fontId="23" fillId="7" borderId="23" xfId="1" applyFont="1" applyFill="1" applyBorder="1" applyAlignment="1" applyProtection="1">
      <alignment horizontal="center" vertical="center"/>
      <protection hidden="1"/>
    </xf>
    <xf numFmtId="0" fontId="56" fillId="0" borderId="129" xfId="0" applyFont="1" applyBorder="1" applyAlignment="1">
      <alignment horizontal="center" vertical="center" textRotation="90" wrapText="1"/>
    </xf>
    <xf numFmtId="0" fontId="56" fillId="0" borderId="130" xfId="0" applyFont="1" applyBorder="1" applyAlignment="1">
      <alignment horizontal="center" vertical="center" textRotation="90" wrapText="1"/>
    </xf>
    <xf numFmtId="0" fontId="0" fillId="0" borderId="130" xfId="0" applyBorder="1" applyAlignment="1">
      <alignment horizontal="center" vertical="center" textRotation="90" wrapText="1"/>
    </xf>
    <xf numFmtId="0" fontId="59" fillId="0" borderId="0" xfId="0" applyFont="1" applyAlignment="1">
      <alignment horizontal="center"/>
    </xf>
    <xf numFmtId="0" fontId="56" fillId="0" borderId="93" xfId="0" applyFont="1" applyBorder="1" applyAlignment="1">
      <alignment vertical="center" wrapText="1"/>
    </xf>
    <xf numFmtId="0" fontId="56" fillId="0" borderId="94" xfId="0" applyFont="1" applyBorder="1" applyAlignment="1">
      <alignment vertical="center" wrapText="1"/>
    </xf>
    <xf numFmtId="0" fontId="58" fillId="0" borderId="0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textRotation="90" wrapText="1"/>
    </xf>
    <xf numFmtId="0" fontId="60" fillId="0" borderId="96" xfId="0" applyFont="1" applyBorder="1" applyAlignment="1">
      <alignment horizontal="center" vertical="center" wrapText="1"/>
    </xf>
    <xf numFmtId="0" fontId="60" fillId="0" borderId="97" xfId="0" applyFont="1" applyBorder="1" applyAlignment="1">
      <alignment horizontal="center" vertical="center" wrapText="1"/>
    </xf>
    <xf numFmtId="0" fontId="60" fillId="0" borderId="98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textRotation="90" wrapText="1"/>
    </xf>
    <xf numFmtId="18" fontId="56" fillId="0" borderId="7" xfId="0" applyNumberFormat="1" applyFont="1" applyBorder="1" applyAlignment="1">
      <alignment horizontal="center" vertical="center" wrapText="1"/>
    </xf>
    <xf numFmtId="0" fontId="56" fillId="0" borderId="7" xfId="0" applyFont="1" applyBorder="1" applyAlignment="1">
      <alignment horizontal="center" vertical="center" wrapText="1"/>
    </xf>
    <xf numFmtId="0" fontId="60" fillId="0" borderId="55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60" fillId="0" borderId="56" xfId="0" applyFont="1" applyBorder="1" applyAlignment="1">
      <alignment horizontal="center" vertical="center" wrapText="1"/>
    </xf>
    <xf numFmtId="0" fontId="65" fillId="0" borderId="0" xfId="0" applyFont="1" applyAlignment="1">
      <alignment horizontal="center"/>
    </xf>
    <xf numFmtId="0" fontId="67" fillId="0" borderId="0" xfId="0" applyFont="1" applyBorder="1" applyAlignment="1">
      <alignment horizontal="center"/>
    </xf>
    <xf numFmtId="0" fontId="70" fillId="0" borderId="106" xfId="0" applyFont="1" applyBorder="1" applyAlignment="1">
      <alignment horizontal="center" vertical="center" wrapText="1"/>
    </xf>
    <xf numFmtId="0" fontId="70" fillId="0" borderId="104" xfId="0" applyFont="1" applyBorder="1" applyAlignment="1">
      <alignment horizontal="center" vertical="center" wrapText="1"/>
    </xf>
    <xf numFmtId="0" fontId="77" fillId="0" borderId="104" xfId="0" applyFont="1" applyBorder="1" applyAlignment="1">
      <alignment horizontal="left" vertical="center" wrapText="1"/>
    </xf>
    <xf numFmtId="0" fontId="77" fillId="0" borderId="102" xfId="0" applyFont="1" applyBorder="1" applyAlignment="1">
      <alignment horizontal="left" vertical="center" wrapText="1"/>
    </xf>
    <xf numFmtId="0" fontId="68" fillId="0" borderId="99" xfId="0" applyFont="1" applyBorder="1" applyAlignment="1">
      <alignment horizontal="center" vertical="center" wrapText="1"/>
    </xf>
    <xf numFmtId="0" fontId="68" fillId="0" borderId="100" xfId="0" applyFont="1" applyBorder="1" applyAlignment="1">
      <alignment horizontal="center" vertical="center" wrapText="1"/>
    </xf>
    <xf numFmtId="0" fontId="68" fillId="0" borderId="101" xfId="0" applyFont="1" applyBorder="1" applyAlignment="1">
      <alignment horizontal="center" vertical="center" wrapText="1"/>
    </xf>
    <xf numFmtId="0" fontId="73" fillId="0" borderId="106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06" xfId="0" applyFont="1" applyBorder="1" applyAlignment="1">
      <alignment horizontal="left" vertical="center" wrapText="1"/>
    </xf>
    <xf numFmtId="0" fontId="73" fillId="0" borderId="104" xfId="0" applyFont="1" applyBorder="1" applyAlignment="1">
      <alignment horizontal="left" vertical="center" wrapText="1"/>
    </xf>
    <xf numFmtId="0" fontId="73" fillId="0" borderId="102" xfId="0" applyFont="1" applyBorder="1" applyAlignment="1">
      <alignment horizontal="left" vertical="center" wrapText="1"/>
    </xf>
    <xf numFmtId="0" fontId="73" fillId="0" borderId="107" xfId="0" applyFont="1" applyBorder="1" applyAlignment="1">
      <alignment horizontal="left" vertical="center" wrapText="1"/>
    </xf>
    <xf numFmtId="0" fontId="73" fillId="0" borderId="108" xfId="0" applyFont="1" applyBorder="1" applyAlignment="1">
      <alignment horizontal="left" vertical="center" wrapText="1"/>
    </xf>
    <xf numFmtId="0" fontId="70" fillId="0" borderId="106" xfId="0" quotePrefix="1" applyFont="1" applyBorder="1" applyAlignment="1">
      <alignment horizontal="center" vertical="center" wrapText="1"/>
    </xf>
    <xf numFmtId="0" fontId="70" fillId="0" borderId="104" xfId="0" quotePrefix="1" applyFont="1" applyBorder="1" applyAlignment="1">
      <alignment horizontal="center" vertical="center" wrapText="1"/>
    </xf>
    <xf numFmtId="0" fontId="70" fillId="0" borderId="102" xfId="0" quotePrefix="1" applyFont="1" applyBorder="1" applyAlignment="1">
      <alignment horizontal="center" vertical="center" wrapText="1"/>
    </xf>
    <xf numFmtId="0" fontId="70" fillId="0" borderId="102" xfId="0" applyFont="1" applyBorder="1" applyAlignment="1">
      <alignment horizontal="center" vertical="center" wrapText="1"/>
    </xf>
    <xf numFmtId="0" fontId="70" fillId="0" borderId="109" xfId="0" applyFont="1" applyBorder="1" applyAlignment="1">
      <alignment vertical="center" wrapText="1"/>
    </xf>
    <xf numFmtId="0" fontId="70" fillId="0" borderId="0" xfId="0" applyFont="1" applyBorder="1" applyAlignment="1">
      <alignment vertical="center" wrapText="1"/>
    </xf>
    <xf numFmtId="0" fontId="70" fillId="0" borderId="109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66" fillId="0" borderId="106" xfId="0" applyFont="1" applyBorder="1" applyAlignment="1">
      <alignment horizontal="center" vertical="center" wrapText="1"/>
    </xf>
    <xf numFmtId="0" fontId="66" fillId="0" borderId="104" xfId="0" applyFont="1" applyBorder="1" applyAlignment="1">
      <alignment horizontal="center" vertical="center" wrapText="1"/>
    </xf>
    <xf numFmtId="0" fontId="66" fillId="0" borderId="102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 wrapText="1"/>
    </xf>
    <xf numFmtId="0" fontId="73" fillId="0" borderId="0" xfId="0" applyFont="1" applyBorder="1" applyAlignment="1">
      <alignment vertical="center" wrapText="1"/>
    </xf>
    <xf numFmtId="0" fontId="83" fillId="0" borderId="0" xfId="0" applyFont="1" applyBorder="1" applyAlignment="1">
      <alignment horizontal="left" vertical="center" wrapText="1" indent="1"/>
    </xf>
    <xf numFmtId="0" fontId="66" fillId="0" borderId="0" xfId="0" applyFont="1" applyBorder="1" applyAlignment="1">
      <alignment horizontal="center"/>
    </xf>
    <xf numFmtId="0" fontId="70" fillId="0" borderId="0" xfId="0" applyFont="1" applyBorder="1" applyAlignment="1">
      <alignment horizontal="left" vertical="center" wrapText="1" indent="2"/>
    </xf>
    <xf numFmtId="0" fontId="73" fillId="0" borderId="0" xfId="0" applyFont="1" applyBorder="1" applyAlignment="1">
      <alignment vertical="center" wrapText="1"/>
    </xf>
    <xf numFmtId="0" fontId="84" fillId="0" borderId="0" xfId="0" applyFont="1" applyBorder="1" applyAlignment="1">
      <alignment horizontal="left" vertical="center" wrapText="1" indent="4"/>
    </xf>
    <xf numFmtId="0" fontId="66" fillId="0" borderId="41" xfId="0" applyFont="1" applyBorder="1"/>
    <xf numFmtId="0" fontId="70" fillId="0" borderId="135" xfId="0" applyFont="1" applyBorder="1" applyAlignment="1">
      <alignment vertical="center" wrapText="1"/>
    </xf>
    <xf numFmtId="0" fontId="80" fillId="0" borderId="136" xfId="0" applyFont="1" applyBorder="1" applyAlignment="1">
      <alignment horizontal="left" vertical="center" wrapText="1" indent="1"/>
    </xf>
  </cellXfs>
  <cellStyles count="6">
    <cellStyle name="Lien hypertexte" xfId="1" builtinId="8"/>
    <cellStyle name="Normal" xfId="0" builtinId="0" customBuiltin="1"/>
    <cellStyle name="Normal 2" xfId="2"/>
    <cellStyle name="Normal_EENC_2013_Lecture_S4_G_TT_final" xfId="3"/>
    <cellStyle name="Pourcentage" xfId="4" builtinId="5"/>
    <cellStyle name="Titre 1" xfId="5"/>
  </cellStyles>
  <dxfs count="253"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>
          <bgColor indexed="55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ill>
        <patternFill>
          <bgColor indexed="55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4"/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auto="1"/>
      </font>
      <fill>
        <patternFill patternType="solid">
          <fgColor indexed="64"/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0"/>
        </patternFill>
      </fill>
    </dxf>
    <dxf>
      <font>
        <b/>
        <i val="0"/>
        <color indexed="9"/>
      </font>
      <fill>
        <patternFill patternType="solid">
          <fgColor indexed="64"/>
          <bgColor indexed="10"/>
        </patternFill>
      </fill>
    </dxf>
    <dxf>
      <font>
        <b/>
        <i val="0"/>
      </font>
      <fill>
        <patternFill patternType="solid">
          <fgColor indexed="64"/>
          <bgColor indexed="22"/>
        </patternFill>
      </fill>
    </dxf>
    <dxf>
      <font>
        <b/>
        <i val="0"/>
      </font>
      <fill>
        <patternFill>
          <bgColor indexed="40"/>
        </patternFill>
      </fill>
    </dxf>
    <dxf>
      <font>
        <b/>
        <i val="0"/>
        <color indexed="9"/>
      </font>
      <fill>
        <patternFill patternType="solid">
          <fgColor indexed="64"/>
          <bgColor indexed="10"/>
        </patternFill>
      </fill>
    </dxf>
    <dxf>
      <font>
        <b/>
        <i val="0"/>
      </font>
      <fill>
        <patternFill patternType="solid">
          <fgColor indexed="64"/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color auto="1"/>
      </font>
      <fill>
        <patternFill>
          <bgColor indexed="22"/>
        </patternFill>
      </fill>
    </dxf>
    <dxf>
      <font>
        <b val="0"/>
        <i val="0"/>
        <color indexed="9"/>
      </font>
      <fill>
        <patternFill patternType="solid">
          <fgColor indexed="64"/>
          <bgColor indexed="10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</font>
      <fill>
        <patternFill>
          <bgColor indexed="40"/>
        </patternFill>
      </fill>
    </dxf>
    <dxf>
      <font>
        <b/>
        <i val="0"/>
        <color indexed="9"/>
      </font>
      <fill>
        <patternFill patternType="solid">
          <fgColor indexed="64"/>
          <bgColor indexed="10"/>
        </patternFill>
      </fill>
    </dxf>
    <dxf>
      <font>
        <b/>
        <i val="0"/>
      </font>
      <fill>
        <patternFill patternType="solid">
          <fgColor indexed="64"/>
          <bgColor indexed="22"/>
        </patternFill>
      </fill>
    </dxf>
    <dxf>
      <font>
        <b/>
        <i val="0"/>
        <condense val="0"/>
        <extend val="0"/>
      </font>
      <fill>
        <patternFill>
          <bgColor indexed="40"/>
        </patternFill>
      </fill>
    </dxf>
    <dxf>
      <font>
        <b/>
        <i val="0"/>
        <color indexed="9"/>
      </font>
      <fill>
        <patternFill patternType="solid">
          <fgColor indexed="64"/>
          <bgColor indexed="10"/>
        </patternFill>
      </fill>
    </dxf>
    <dxf>
      <font>
        <b/>
        <i val="0"/>
      </font>
      <fill>
        <patternFill patternType="solid">
          <fgColor indexed="64"/>
          <bgColor indexed="22"/>
        </patternFill>
      </fill>
    </dxf>
    <dxf>
      <font>
        <color auto="1"/>
      </font>
      <fill>
        <patternFill patternType="solid">
          <fgColor indexed="64"/>
          <bgColor indexed="22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  <color indexed="9"/>
      </font>
      <fill>
        <patternFill patternType="solid">
          <bgColor indexed="10"/>
        </patternFill>
      </fill>
    </dxf>
    <dxf>
      <fill>
        <patternFill>
          <bgColor indexed="22"/>
        </patternFill>
      </fill>
    </dxf>
    <dxf>
      <font>
        <strike val="0"/>
        <condense val="0"/>
        <extend val="0"/>
      </font>
      <fill>
        <patternFill>
          <bgColor indexed="22"/>
        </patternFill>
      </fill>
    </dxf>
    <dxf>
      <font>
        <b/>
        <i val="0"/>
      </font>
      <fill>
        <patternFill>
          <bgColor indexed="40"/>
        </patternFill>
      </fill>
    </dxf>
    <dxf>
      <font>
        <b/>
        <i val="0"/>
        <color indexed="9"/>
      </font>
      <fill>
        <patternFill patternType="solid">
          <fgColor indexed="64"/>
          <bgColor indexed="10"/>
        </patternFill>
      </fill>
    </dxf>
    <dxf>
      <font>
        <b/>
        <i val="0"/>
      </font>
      <fill>
        <patternFill patternType="solid">
          <fgColor indexed="64"/>
          <bgColor indexed="22"/>
        </patternFill>
      </fill>
    </dxf>
    <dxf>
      <fill>
        <patternFill>
          <bgColor indexed="10"/>
        </patternFill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color rgb="FFFF0000"/>
      </font>
      <fill>
        <patternFill patternType="solid">
          <fgColor indexed="64"/>
          <bgColor rgb="FFFF0000"/>
        </patternFill>
      </fill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 patternType="none">
          <fgColor indexed="64"/>
          <bgColor indexed="65"/>
        </patternFill>
      </fill>
    </dxf>
    <dxf>
      <font>
        <b val="0"/>
        <i val="0"/>
        <color theme="0"/>
      </font>
      <fill>
        <patternFill patternType="solid">
          <fgColor indexed="64"/>
          <bgColor rgb="FFFF0000"/>
        </patternFill>
      </fill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A023A"/>
      <rgbColor rgb="0000FF00"/>
      <rgbColor rgb="000000FF"/>
      <rgbColor rgb="00E6E64C"/>
      <rgbColor rgb="00FF00FF"/>
      <rgbColor rgb="005FFFBE"/>
      <rgbColor rgb="00800000"/>
      <rgbColor rgb="00008000"/>
      <rgbColor rgb="00000080"/>
      <rgbColor rgb="00808000"/>
      <rgbColor rgb="00BA0237"/>
      <rgbColor rgb="00008080"/>
      <rgbColor rgb="00C0C0C0"/>
      <rgbColor rgb="00808080"/>
      <rgbColor rgb="009999FF"/>
      <rgbColor rgb="00993366"/>
      <rgbColor rgb="00FFFFCC"/>
      <rgbColor rgb="00E6E6E6"/>
      <rgbColor rgb="00660066"/>
      <rgbColor rgb="00E3948D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DCFF"/>
      <rgbColor rgb="00A5FFFF"/>
      <rgbColor rgb="0099FF99"/>
      <rgbColor rgb="00FFFF99"/>
      <rgbColor rgb="0099CCFF"/>
      <rgbColor rgb="00FF99CC"/>
      <rgbColor rgb="00CC99FF"/>
      <rgbColor rgb="00FFCC99"/>
      <rgbColor rgb="00FACBC4"/>
      <rgbColor rgb="00F7E1DD"/>
      <rgbColor rgb="00E3948D"/>
      <rgbColor rgb="00FFCC00"/>
      <rgbColor rgb="00D6585C"/>
      <rgbColor rgb="00FF6600"/>
      <rgbColor rgb="00666699"/>
      <rgbColor rgb="00969696"/>
      <rgbColor rgb="00003366"/>
      <rgbColor rgb="00F2CBC4"/>
      <rgbColor rgb="00003300"/>
      <rgbColor rgb="00333300"/>
      <rgbColor rgb="00993300"/>
      <rgbColor rgb="00D6585C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78987274814786"/>
          <c:y val="2.3409204996916368E-2"/>
          <c:w val="0.79221030403530757"/>
          <c:h val="0.94814986282889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Résultats!$J$40:$J$49</c:f>
              <c:strCache>
                <c:ptCount val="10"/>
                <c:pt idx="0">
                  <c:v>0/9</c:v>
                </c:pt>
                <c:pt idx="1">
                  <c:v>10/19</c:v>
                </c:pt>
                <c:pt idx="2">
                  <c:v>20/29</c:v>
                </c:pt>
                <c:pt idx="3">
                  <c:v>30/39</c:v>
                </c:pt>
                <c:pt idx="4">
                  <c:v>40/49</c:v>
                </c:pt>
                <c:pt idx="5">
                  <c:v>50/59</c:v>
                </c:pt>
                <c:pt idx="6">
                  <c:v>60/69</c:v>
                </c:pt>
                <c:pt idx="7">
                  <c:v>70/79</c:v>
                </c:pt>
                <c:pt idx="8">
                  <c:v>80/89</c:v>
                </c:pt>
                <c:pt idx="9">
                  <c:v>90/100</c:v>
                </c:pt>
              </c:strCache>
            </c:strRef>
          </c:cat>
          <c:val>
            <c:numRef>
              <c:f>Résultats!$K$40:$K$49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73884952"/>
        <c:axId val="373885344"/>
      </c:barChart>
      <c:catAx>
        <c:axId val="373884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7388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8853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73884952"/>
        <c:crosses val="autoZero"/>
        <c:crossBetween val="between"/>
      </c:valAx>
      <c:spPr>
        <a:solidFill>
          <a:srgbClr val="BA0237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" l="0.75000000000000044" r="0.75000000000000044" t="1" header="0.49212598450000022" footer="0.49212598450000022"/>
    <c:pageSetup paperSize="9" orientation="landscape" horizontalDpi="-2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903095483347827"/>
          <c:y val="2.9965444627560397E-2"/>
          <c:w val="0.79221030403530757"/>
          <c:h val="0.94814986282889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Résultats!$O$40:$O$49</c:f>
              <c:strCache>
                <c:ptCount val="10"/>
                <c:pt idx="0">
                  <c:v>0/9</c:v>
                </c:pt>
                <c:pt idx="1">
                  <c:v>10/19</c:v>
                </c:pt>
                <c:pt idx="2">
                  <c:v>20/29</c:v>
                </c:pt>
                <c:pt idx="3">
                  <c:v>30/39</c:v>
                </c:pt>
                <c:pt idx="4">
                  <c:v>40/49</c:v>
                </c:pt>
                <c:pt idx="5">
                  <c:v>50/59</c:v>
                </c:pt>
                <c:pt idx="6">
                  <c:v>60/69</c:v>
                </c:pt>
                <c:pt idx="7">
                  <c:v>70/79</c:v>
                </c:pt>
                <c:pt idx="8">
                  <c:v>80/89</c:v>
                </c:pt>
                <c:pt idx="9">
                  <c:v>90/100</c:v>
                </c:pt>
              </c:strCache>
            </c:strRef>
          </c:cat>
          <c:val>
            <c:numRef>
              <c:f>Résultats!$P$40:$P$49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80988560"/>
        <c:axId val="380986600"/>
      </c:barChart>
      <c:catAx>
        <c:axId val="380988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8098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9866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80988560"/>
        <c:crosses val="autoZero"/>
        <c:crossBetween val="between"/>
      </c:valAx>
      <c:spPr>
        <a:solidFill>
          <a:srgbClr val="D6585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" l="0.75000000000000044" r="0.75000000000000044" t="1" header="0.49212598450000022" footer="0.4921259845000002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72112477168424"/>
          <c:y val="2.2762552404694172E-2"/>
          <c:w val="0.79221030403530757"/>
          <c:h val="0.94814986282889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Résultats!$M$40:$M$49</c:f>
              <c:strCache>
                <c:ptCount val="10"/>
                <c:pt idx="0">
                  <c:v>0/9</c:v>
                </c:pt>
                <c:pt idx="1">
                  <c:v>10/19</c:v>
                </c:pt>
                <c:pt idx="2">
                  <c:v>20/29</c:v>
                </c:pt>
                <c:pt idx="3">
                  <c:v>30/39</c:v>
                </c:pt>
                <c:pt idx="4">
                  <c:v>40/49</c:v>
                </c:pt>
                <c:pt idx="5">
                  <c:v>50/59</c:v>
                </c:pt>
                <c:pt idx="6">
                  <c:v>60/69</c:v>
                </c:pt>
                <c:pt idx="7">
                  <c:v>70/79</c:v>
                </c:pt>
                <c:pt idx="8">
                  <c:v>80/89</c:v>
                </c:pt>
                <c:pt idx="9">
                  <c:v>90/100</c:v>
                </c:pt>
              </c:strCache>
            </c:strRef>
          </c:cat>
          <c:val>
            <c:numRef>
              <c:f>Résultats!$N$40:$N$49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80987384"/>
        <c:axId val="380985032"/>
      </c:barChart>
      <c:catAx>
        <c:axId val="380987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8098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9850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80987384"/>
        <c:crosses val="autoZero"/>
        <c:crossBetween val="between"/>
      </c:valAx>
      <c:spPr>
        <a:solidFill>
          <a:srgbClr val="CA023A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" l="0.75000000000000044" r="0.75000000000000044" t="1" header="0.49212598450000022" footer="0.49212598450000022"/>
    <c:pageSetup paperSize="9" orientation="landscape" horizontalDpi="-2" verticalDpi="1200"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3175</xdr:colOff>
      <xdr:row>8</xdr:row>
      <xdr:rowOff>152400</xdr:rowOff>
    </xdr:from>
    <xdr:to>
      <xdr:col>9</xdr:col>
      <xdr:colOff>3175</xdr:colOff>
      <xdr:row>26</xdr:row>
      <xdr:rowOff>50800</xdr:rowOff>
    </xdr:to>
    <xdr:sp macro="" textlink="">
      <xdr:nvSpPr>
        <xdr:cNvPr id="1464" name="WordArt 915"/>
        <xdr:cNvSpPr>
          <a:spLocks noChangeArrowheads="1" noChangeShapeType="1"/>
        </xdr:cNvSpPr>
      </xdr:nvSpPr>
      <xdr:spPr bwMode="auto">
        <a:xfrm rot="-5392174">
          <a:off x="-768350" y="3079750"/>
          <a:ext cx="3327400" cy="13843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4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latin typeface="Arial"/>
              <a:ea typeface="Arial"/>
              <a:cs typeface="Arial"/>
            </a:rPr>
            <a:t>CE1D 2013</a:t>
          </a:r>
        </a:p>
        <a:p>
          <a:pPr algn="ctr" rtl="0">
            <a:buNone/>
          </a:pPr>
          <a:r>
            <a:rPr lang="fr-FR" sz="24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latin typeface="Arial"/>
              <a:ea typeface="Arial"/>
              <a:cs typeface="Arial"/>
            </a:rPr>
            <a:t>Français</a:t>
          </a:r>
        </a:p>
      </xdr:txBody>
    </xdr:sp>
    <xdr:clientData/>
  </xdr:twoCellAnchor>
  <xdr:twoCellAnchor>
    <xdr:from>
      <xdr:col>0</xdr:col>
      <xdr:colOff>0</xdr:colOff>
      <xdr:row>2</xdr:row>
      <xdr:rowOff>314325</xdr:rowOff>
    </xdr:from>
    <xdr:to>
      <xdr:col>3</xdr:col>
      <xdr:colOff>0</xdr:colOff>
      <xdr:row>32</xdr:row>
      <xdr:rowOff>161925</xdr:rowOff>
    </xdr:to>
    <xdr:sp macro="" textlink="">
      <xdr:nvSpPr>
        <xdr:cNvPr id="3365" name="Rectangle 15"/>
        <xdr:cNvSpPr>
          <a:spLocks noChangeArrowheads="1"/>
        </xdr:cNvSpPr>
      </xdr:nvSpPr>
      <xdr:spPr bwMode="auto">
        <a:xfrm>
          <a:off x="0" y="1019175"/>
          <a:ext cx="1838325" cy="5695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A023A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vert270" wrap="square" lIns="73152" tIns="59436" rIns="73152" bIns="59436" anchor="ctr" upright="1"/>
        <a:lstStyle/>
        <a:p>
          <a:pPr algn="ctr" rtl="0">
            <a:defRPr sz="1000"/>
          </a:pPr>
          <a:r>
            <a:rPr lang="fr-BE" sz="3600" b="1" i="0" u="none" strike="noStrike" baseline="0">
              <a:solidFill>
                <a:srgbClr val="000000"/>
              </a:solidFill>
              <a:latin typeface="Arial"/>
              <a:cs typeface="Arial"/>
            </a:rPr>
            <a:t>JUIN 2016</a:t>
          </a:r>
        </a:p>
        <a:p>
          <a:pPr algn="ctr" rtl="0">
            <a:defRPr sz="1000"/>
          </a:pPr>
          <a:r>
            <a:rPr lang="fr-BE" sz="3600" b="1" i="0" u="none" strike="noStrike" baseline="0">
              <a:solidFill>
                <a:srgbClr val="000000"/>
              </a:solidFill>
              <a:latin typeface="Arial"/>
              <a:cs typeface="Arial"/>
            </a:rPr>
            <a:t>EDM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37</xdr:row>
      <xdr:rowOff>47625</xdr:rowOff>
    </xdr:from>
    <xdr:to>
      <xdr:col>11</xdr:col>
      <xdr:colOff>9525</xdr:colOff>
      <xdr:row>50</xdr:row>
      <xdr:rowOff>85725</xdr:rowOff>
    </xdr:to>
    <xdr:graphicFrame macro="">
      <xdr:nvGraphicFramePr>
        <xdr:cNvPr id="2825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19050</xdr:colOff>
      <xdr:row>37</xdr:row>
      <xdr:rowOff>57150</xdr:rowOff>
    </xdr:from>
    <xdr:to>
      <xdr:col>15</xdr:col>
      <xdr:colOff>704850</xdr:colOff>
      <xdr:row>50</xdr:row>
      <xdr:rowOff>95250</xdr:rowOff>
    </xdr:to>
    <xdr:graphicFrame macro="">
      <xdr:nvGraphicFramePr>
        <xdr:cNvPr id="2826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9525</xdr:colOff>
      <xdr:row>37</xdr:row>
      <xdr:rowOff>57150</xdr:rowOff>
    </xdr:from>
    <xdr:to>
      <xdr:col>13</xdr:col>
      <xdr:colOff>704850</xdr:colOff>
      <xdr:row>50</xdr:row>
      <xdr:rowOff>95250</xdr:rowOff>
    </xdr:to>
    <xdr:graphicFrame macro="">
      <xdr:nvGraphicFramePr>
        <xdr:cNvPr id="2828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2</xdr:col>
      <xdr:colOff>520069</xdr:colOff>
      <xdr:row>33</xdr:row>
      <xdr:rowOff>133350</xdr:rowOff>
    </xdr:to>
    <xdr:sp macro="" textlink="">
      <xdr:nvSpPr>
        <xdr:cNvPr id="2799" name="Rectangle 15"/>
        <xdr:cNvSpPr>
          <a:spLocks noChangeArrowheads="1"/>
        </xdr:cNvSpPr>
      </xdr:nvSpPr>
      <xdr:spPr bwMode="auto">
        <a:xfrm>
          <a:off x="0" y="847725"/>
          <a:ext cx="1710694" cy="5105400"/>
        </a:xfrm>
        <a:prstGeom prst="rect">
          <a:avLst/>
        </a:prstGeom>
        <a:solidFill>
          <a:schemeClr val="accent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vert270" wrap="square" lIns="73152" tIns="59436" rIns="73152" bIns="59436" anchor="ctr" upright="1"/>
        <a:lstStyle/>
        <a:p>
          <a:pPr algn="ctr" rtl="0">
            <a:defRPr sz="1000"/>
          </a:pPr>
          <a:r>
            <a:rPr lang="fr-BE" sz="3600" b="1" i="0" u="none" strike="noStrike" baseline="0">
              <a:solidFill>
                <a:srgbClr val="000000"/>
              </a:solidFill>
              <a:latin typeface="Arial"/>
              <a:cs typeface="Arial"/>
            </a:rPr>
            <a:t>JUIN 2016</a:t>
          </a:r>
        </a:p>
        <a:p>
          <a:pPr algn="ctr" rtl="0">
            <a:defRPr sz="1000"/>
          </a:pPr>
          <a:r>
            <a:rPr lang="fr-BE" sz="3600" b="1" i="0" u="none" strike="noStrike" baseline="0">
              <a:solidFill>
                <a:srgbClr val="000000"/>
              </a:solidFill>
              <a:latin typeface="Arial"/>
              <a:cs typeface="Arial"/>
            </a:rPr>
            <a:t>EDM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1476375</xdr:colOff>
      <xdr:row>0</xdr:row>
      <xdr:rowOff>123825</xdr:rowOff>
    </xdr:from>
    <xdr:to>
      <xdr:col>16</xdr:col>
      <xdr:colOff>708024</xdr:colOff>
      <xdr:row>4</xdr:row>
      <xdr:rowOff>102869</xdr:rowOff>
    </xdr:to>
    <xdr:pic>
      <xdr:nvPicPr>
        <xdr:cNvPr id="2" name="Image 1" descr="EN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23825"/>
          <a:ext cx="1774824" cy="1064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9</xdr:col>
      <xdr:colOff>686854</xdr:colOff>
      <xdr:row>87</xdr:row>
      <xdr:rowOff>38957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9324"/>
          <a:ext cx="7544854" cy="6134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8</xdr:col>
      <xdr:colOff>505747</xdr:colOff>
      <xdr:row>205</xdr:row>
      <xdr:rowOff>48377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09941"/>
          <a:ext cx="6601747" cy="5382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8</xdr:col>
      <xdr:colOff>477168</xdr:colOff>
      <xdr:row>241</xdr:row>
      <xdr:rowOff>119523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81824"/>
          <a:ext cx="6573168" cy="5296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10</xdr:col>
      <xdr:colOff>172538</xdr:colOff>
      <xdr:row>168</xdr:row>
      <xdr:rowOff>11479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09941"/>
          <a:ext cx="7792538" cy="5973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10</xdr:col>
      <xdr:colOff>429749</xdr:colOff>
      <xdr:row>127</xdr:row>
      <xdr:rowOff>82521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49750"/>
          <a:ext cx="8049749" cy="6287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13</xdr:col>
      <xdr:colOff>528721</xdr:colOff>
      <xdr:row>51</xdr:row>
      <xdr:rowOff>86615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6818"/>
          <a:ext cx="9897857" cy="6373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2</xdr:col>
      <xdr:colOff>438150</xdr:colOff>
      <xdr:row>3</xdr:row>
      <xdr:rowOff>9525</xdr:rowOff>
    </xdr:to>
    <xdr:pic>
      <xdr:nvPicPr>
        <xdr:cNvPr id="2" name="Image 1" descr="Logo Fese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428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10"/>
  </sheetPr>
  <dimension ref="A1:EP48"/>
  <sheetViews>
    <sheetView showGridLines="0" tabSelected="1" zoomScale="85" zoomScaleNormal="85" zoomScaleSheetLayoutView="85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E5" sqref="E5"/>
    </sheetView>
  </sheetViews>
  <sheetFormatPr baseColWidth="10" defaultColWidth="11.453125" defaultRowHeight="12.5"/>
  <cols>
    <col min="1" max="1" width="8.453125" style="21" customWidth="1"/>
    <col min="2" max="2" width="10.54296875" style="21" customWidth="1"/>
    <col min="3" max="3" width="8.54296875" style="21" customWidth="1"/>
    <col min="4" max="4" width="4" style="23" bestFit="1" customWidth="1"/>
    <col min="5" max="5" width="16.453125" style="48" customWidth="1"/>
    <col min="6" max="6" width="22.54296875" style="48" customWidth="1"/>
    <col min="7" max="7" width="11.1796875" style="48" customWidth="1"/>
    <col min="8" max="8" width="0.26953125" style="48" customWidth="1"/>
    <col min="9" max="9" width="8.36328125" style="48" customWidth="1"/>
    <col min="10" max="23" width="4.453125" style="8" customWidth="1"/>
    <col min="24" max="24" width="4.54296875" style="8" customWidth="1"/>
    <col min="25" max="33" width="4.453125" style="8" customWidth="1"/>
    <col min="34" max="34" width="4.26953125" style="8" customWidth="1"/>
    <col min="35" max="48" width="4.453125" style="8" customWidth="1"/>
    <col min="49" max="49" width="5" style="8" customWidth="1"/>
    <col min="50" max="50" width="1.453125" style="8" customWidth="1"/>
    <col min="51" max="51" width="30.7265625" style="8" customWidth="1"/>
    <col min="52" max="100" width="4.453125" style="21" customWidth="1"/>
    <col min="101" max="103" width="4.453125" style="22" customWidth="1"/>
    <col min="104" max="141" width="4.453125" style="21" customWidth="1"/>
    <col min="142" max="142" width="4.453125" style="23" customWidth="1"/>
    <col min="143" max="16384" width="11.453125" style="8"/>
  </cols>
  <sheetData>
    <row r="1" spans="1:131" s="27" customFormat="1" ht="27.75" customHeight="1" thickBot="1">
      <c r="A1" s="278" t="s">
        <v>23</v>
      </c>
      <c r="B1" s="595"/>
      <c r="C1" s="596"/>
      <c r="D1" s="596"/>
      <c r="E1" s="596"/>
      <c r="F1" s="596"/>
      <c r="G1" s="596"/>
      <c r="H1" s="596"/>
      <c r="I1" s="597"/>
      <c r="J1" s="414">
        <v>1</v>
      </c>
      <c r="K1" s="415">
        <v>2</v>
      </c>
      <c r="L1" s="415">
        <v>3</v>
      </c>
      <c r="M1" s="415">
        <v>4</v>
      </c>
      <c r="N1" s="415">
        <v>5</v>
      </c>
      <c r="O1" s="415">
        <v>6</v>
      </c>
      <c r="P1" s="416">
        <v>7</v>
      </c>
      <c r="Q1" s="417">
        <v>8</v>
      </c>
      <c r="R1" s="418">
        <v>9</v>
      </c>
      <c r="S1" s="496">
        <v>10</v>
      </c>
      <c r="T1" s="417">
        <v>11</v>
      </c>
      <c r="U1" s="415">
        <v>12</v>
      </c>
      <c r="V1" s="416">
        <v>13</v>
      </c>
      <c r="W1" s="496">
        <v>14</v>
      </c>
      <c r="X1" s="417">
        <v>15</v>
      </c>
      <c r="Y1" s="417">
        <v>16</v>
      </c>
      <c r="Z1" s="496">
        <v>17</v>
      </c>
      <c r="AA1" s="417">
        <v>18</v>
      </c>
      <c r="AB1" s="419">
        <v>19</v>
      </c>
      <c r="AC1" s="601">
        <v>1</v>
      </c>
      <c r="AD1" s="602"/>
      <c r="AE1" s="602"/>
      <c r="AF1" s="603"/>
      <c r="AG1" s="604">
        <v>2</v>
      </c>
      <c r="AH1" s="602"/>
      <c r="AI1" s="603"/>
      <c r="AJ1" s="315">
        <v>3</v>
      </c>
      <c r="AK1" s="503">
        <v>4</v>
      </c>
      <c r="AL1" s="503">
        <v>5</v>
      </c>
      <c r="AM1" s="503">
        <v>6</v>
      </c>
      <c r="AN1" s="313">
        <v>7</v>
      </c>
      <c r="AO1" s="314">
        <v>8</v>
      </c>
      <c r="AP1" s="313">
        <v>9</v>
      </c>
      <c r="AQ1" s="604">
        <v>10</v>
      </c>
      <c r="AR1" s="605"/>
      <c r="AS1" s="606"/>
      <c r="AT1" s="604">
        <v>11</v>
      </c>
      <c r="AU1" s="605"/>
      <c r="AV1" s="607"/>
      <c r="AW1" s="598" t="s">
        <v>0</v>
      </c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9"/>
      <c r="CM1" s="29"/>
      <c r="CN1" s="29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9"/>
    </row>
    <row r="2" spans="1:131" s="15" customFormat="1" ht="27.75" customHeight="1" thickBot="1">
      <c r="A2" s="275" t="s">
        <v>35</v>
      </c>
      <c r="B2" s="276" t="s">
        <v>36</v>
      </c>
      <c r="C2" s="277" t="s">
        <v>21</v>
      </c>
      <c r="D2" s="592" t="s">
        <v>24</v>
      </c>
      <c r="E2" s="593"/>
      <c r="F2" s="593"/>
      <c r="G2" s="593"/>
      <c r="H2" s="594"/>
      <c r="I2" s="575" t="s">
        <v>25</v>
      </c>
      <c r="J2" s="420"/>
      <c r="K2" s="421"/>
      <c r="L2" s="421"/>
      <c r="M2" s="421"/>
      <c r="N2" s="421"/>
      <c r="O2" s="421"/>
      <c r="P2" s="416"/>
      <c r="Q2" s="372"/>
      <c r="R2" s="421"/>
      <c r="S2" s="497"/>
      <c r="T2" s="422"/>
      <c r="U2" s="421"/>
      <c r="V2" s="416"/>
      <c r="W2" s="497"/>
      <c r="X2" s="422"/>
      <c r="Y2" s="422"/>
      <c r="Z2" s="422"/>
      <c r="AA2" s="422"/>
      <c r="AB2" s="419"/>
      <c r="AC2" s="316" t="s">
        <v>46</v>
      </c>
      <c r="AD2" s="504" t="s">
        <v>50</v>
      </c>
      <c r="AE2" s="317" t="s">
        <v>51</v>
      </c>
      <c r="AF2" s="317" t="s">
        <v>213</v>
      </c>
      <c r="AG2" s="317" t="s">
        <v>46</v>
      </c>
      <c r="AH2" s="317" t="s">
        <v>50</v>
      </c>
      <c r="AI2" s="317" t="s">
        <v>51</v>
      </c>
      <c r="AJ2" s="316"/>
      <c r="AK2" s="504"/>
      <c r="AL2" s="504"/>
      <c r="AM2" s="504"/>
      <c r="AN2" s="317"/>
      <c r="AO2" s="318"/>
      <c r="AP2" s="316"/>
      <c r="AQ2" s="504" t="s">
        <v>46</v>
      </c>
      <c r="AR2" s="504" t="s">
        <v>50</v>
      </c>
      <c r="AS2" s="317" t="s">
        <v>51</v>
      </c>
      <c r="AT2" s="524" t="s">
        <v>46</v>
      </c>
      <c r="AU2" s="524" t="s">
        <v>50</v>
      </c>
      <c r="AV2" s="507" t="s">
        <v>51</v>
      </c>
      <c r="AW2" s="599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5"/>
      <c r="CC2" s="25"/>
      <c r="CD2" s="25"/>
      <c r="CE2" s="25"/>
      <c r="CF2" s="25"/>
      <c r="CG2" s="25"/>
      <c r="CH2" s="25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</row>
    <row r="3" spans="1:131" s="16" customFormat="1" ht="25.5" customHeight="1" thickBot="1">
      <c r="A3" s="262"/>
      <c r="B3" s="262"/>
      <c r="C3" s="263"/>
      <c r="D3" s="264"/>
      <c r="E3" s="249" t="s">
        <v>26</v>
      </c>
      <c r="F3" s="249" t="s">
        <v>27</v>
      </c>
      <c r="G3" s="265" t="s">
        <v>20</v>
      </c>
      <c r="H3" s="405"/>
      <c r="I3" s="576"/>
      <c r="J3" s="308">
        <v>7</v>
      </c>
      <c r="K3" s="309">
        <v>1</v>
      </c>
      <c r="L3" s="309">
        <v>1</v>
      </c>
      <c r="M3" s="309">
        <v>1</v>
      </c>
      <c r="N3" s="309">
        <v>3</v>
      </c>
      <c r="O3" s="309">
        <v>2</v>
      </c>
      <c r="P3" s="310">
        <v>3</v>
      </c>
      <c r="Q3" s="309">
        <v>1</v>
      </c>
      <c r="R3" s="311">
        <v>1</v>
      </c>
      <c r="S3" s="311">
        <v>1</v>
      </c>
      <c r="T3" s="311">
        <v>2</v>
      </c>
      <c r="U3" s="309">
        <v>2</v>
      </c>
      <c r="V3" s="310">
        <v>7</v>
      </c>
      <c r="W3" s="311">
        <v>1</v>
      </c>
      <c r="X3" s="311">
        <v>1</v>
      </c>
      <c r="Y3" s="311">
        <v>1</v>
      </c>
      <c r="Z3" s="311">
        <v>1</v>
      </c>
      <c r="AA3" s="311">
        <v>1</v>
      </c>
      <c r="AB3" s="312">
        <v>3</v>
      </c>
      <c r="AC3" s="303">
        <v>2</v>
      </c>
      <c r="AD3" s="505">
        <v>1</v>
      </c>
      <c r="AE3" s="304">
        <v>1</v>
      </c>
      <c r="AF3" s="304">
        <v>1</v>
      </c>
      <c r="AG3" s="304">
        <v>2</v>
      </c>
      <c r="AH3" s="304">
        <v>1</v>
      </c>
      <c r="AI3" s="304">
        <v>3</v>
      </c>
      <c r="AJ3" s="305">
        <v>3</v>
      </c>
      <c r="AK3" s="506">
        <v>3</v>
      </c>
      <c r="AL3" s="506">
        <v>3</v>
      </c>
      <c r="AM3" s="506">
        <v>2</v>
      </c>
      <c r="AN3" s="306">
        <v>4</v>
      </c>
      <c r="AO3" s="307">
        <v>1</v>
      </c>
      <c r="AP3" s="305">
        <v>6</v>
      </c>
      <c r="AQ3" s="506">
        <v>1</v>
      </c>
      <c r="AR3" s="506">
        <v>1</v>
      </c>
      <c r="AS3" s="306">
        <v>1</v>
      </c>
      <c r="AT3" s="525">
        <v>1</v>
      </c>
      <c r="AU3" s="525">
        <v>1</v>
      </c>
      <c r="AV3" s="508">
        <v>2</v>
      </c>
      <c r="AW3" s="302" t="s">
        <v>22</v>
      </c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5"/>
      <c r="CC3" s="25"/>
      <c r="CD3" s="25"/>
      <c r="CE3" s="25"/>
      <c r="CF3" s="25"/>
      <c r="CG3" s="25"/>
      <c r="CH3" s="25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</row>
    <row r="4" spans="1:131" s="24" customFormat="1" ht="15" customHeight="1" thickBot="1">
      <c r="A4" s="291">
        <f>$A3</f>
        <v>0</v>
      </c>
      <c r="B4" s="291">
        <f>$B3</f>
        <v>0</v>
      </c>
      <c r="C4" s="292">
        <f>$C3</f>
        <v>0</v>
      </c>
      <c r="D4" s="401">
        <v>1</v>
      </c>
      <c r="E4" s="319"/>
      <c r="F4" s="319"/>
      <c r="G4" s="301"/>
      <c r="H4" s="404" t="str">
        <f>IF(AND(E4&lt;&gt;"",G4=""),"A compléter!","")</f>
        <v/>
      </c>
      <c r="I4" s="44"/>
      <c r="J4" s="509"/>
      <c r="K4" s="510"/>
      <c r="L4" s="517"/>
      <c r="M4" s="560"/>
      <c r="N4" s="510"/>
      <c r="O4" s="517"/>
      <c r="P4" s="560"/>
      <c r="Q4" s="511"/>
      <c r="R4" s="510"/>
      <c r="S4" s="510"/>
      <c r="T4" s="511"/>
      <c r="U4" s="517"/>
      <c r="V4" s="560"/>
      <c r="W4" s="510"/>
      <c r="X4" s="510"/>
      <c r="Y4" s="510"/>
      <c r="Z4" s="510"/>
      <c r="AA4" s="510"/>
      <c r="AB4" s="517"/>
      <c r="AC4" s="560"/>
      <c r="AD4" s="510"/>
      <c r="AE4" s="510"/>
      <c r="AF4" s="511"/>
      <c r="AG4" s="512"/>
      <c r="AH4" s="512"/>
      <c r="AI4" s="521"/>
      <c r="AJ4" s="509"/>
      <c r="AK4" s="512"/>
      <c r="AL4" s="512"/>
      <c r="AM4" s="512"/>
      <c r="AN4" s="512"/>
      <c r="AO4" s="521"/>
      <c r="AP4" s="519"/>
      <c r="AQ4" s="512"/>
      <c r="AR4" s="512"/>
      <c r="AS4" s="512"/>
      <c r="AT4" s="512"/>
      <c r="AU4" s="512"/>
      <c r="AV4" s="521"/>
      <c r="AW4" s="260" t="str">
        <f>IF(COUNTA(I4:AV4)=0,"",IF(OR(I4="a",I4="A"),"a",IF(COUNTA(J4:AV4)&lt;39,"!",IF(OR(COUNTIF(J4:AV4,"a")&gt;0,COUNTIF(J4:AV4,"A")&gt;0),"a",""))))</f>
        <v/>
      </c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</row>
    <row r="5" spans="1:131" s="24" customFormat="1" ht="15" customHeight="1" thickBot="1">
      <c r="A5" s="291">
        <f t="shared" ref="A5:A33" si="0">$A4</f>
        <v>0</v>
      </c>
      <c r="B5" s="291">
        <f t="shared" ref="B5:B33" si="1">$B4</f>
        <v>0</v>
      </c>
      <c r="C5" s="292">
        <f t="shared" ref="C5:C33" si="2">$C4</f>
        <v>0</v>
      </c>
      <c r="D5" s="45">
        <v>2</v>
      </c>
      <c r="E5" s="319"/>
      <c r="F5" s="301"/>
      <c r="G5" s="301"/>
      <c r="H5" s="404" t="str">
        <f>IF(AND(E5&lt;&gt;"",G5=""),"A compléter!","")</f>
        <v/>
      </c>
      <c r="I5" s="410"/>
      <c r="J5" s="513"/>
      <c r="K5" s="514"/>
      <c r="L5" s="518"/>
      <c r="M5" s="561"/>
      <c r="N5" s="514"/>
      <c r="O5" s="518"/>
      <c r="P5" s="561"/>
      <c r="Q5" s="515"/>
      <c r="R5" s="514"/>
      <c r="S5" s="514"/>
      <c r="T5" s="515"/>
      <c r="U5" s="518"/>
      <c r="V5" s="561"/>
      <c r="W5" s="514"/>
      <c r="X5" s="514"/>
      <c r="Y5" s="514"/>
      <c r="Z5" s="514"/>
      <c r="AA5" s="514"/>
      <c r="AB5" s="518"/>
      <c r="AC5" s="561"/>
      <c r="AD5" s="514"/>
      <c r="AE5" s="514"/>
      <c r="AF5" s="515"/>
      <c r="AG5" s="516"/>
      <c r="AH5" s="516"/>
      <c r="AI5" s="522"/>
      <c r="AJ5" s="513"/>
      <c r="AK5" s="516"/>
      <c r="AL5" s="516"/>
      <c r="AM5" s="516"/>
      <c r="AN5" s="516"/>
      <c r="AO5" s="522"/>
      <c r="AP5" s="520"/>
      <c r="AQ5" s="516"/>
      <c r="AR5" s="516"/>
      <c r="AS5" s="516"/>
      <c r="AT5" s="516"/>
      <c r="AU5" s="516"/>
      <c r="AV5" s="522"/>
      <c r="AW5" s="260" t="str">
        <f t="shared" ref="AW5:AW33" si="3">IF(COUNTA(I5:AV5)=0,"",IF(OR(I5="a",I5="A"),"a",IF(COUNTA(J5:AV5)&lt;35,"!",IF(OR(COUNTIF(J5:AV5,"a")&gt;0,COUNTIF(J5:AV5,"A")&gt;0),"a",""))))</f>
        <v/>
      </c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</row>
    <row r="6" spans="1:131" s="24" customFormat="1" ht="15" customHeight="1" thickBot="1">
      <c r="A6" s="291">
        <f t="shared" si="0"/>
        <v>0</v>
      </c>
      <c r="B6" s="291">
        <f t="shared" si="1"/>
        <v>0</v>
      </c>
      <c r="C6" s="292">
        <f t="shared" si="2"/>
        <v>0</v>
      </c>
      <c r="D6" s="45">
        <v>3</v>
      </c>
      <c r="E6" s="301"/>
      <c r="F6" s="319"/>
      <c r="G6" s="301"/>
      <c r="H6" s="404" t="str">
        <f t="shared" ref="H6:H33" si="4">IF(AND(E6&lt;&gt;"",G6=""),"A compléter!","")</f>
        <v/>
      </c>
      <c r="I6" s="408"/>
      <c r="J6" s="513"/>
      <c r="K6" s="514"/>
      <c r="L6" s="518"/>
      <c r="M6" s="561"/>
      <c r="N6" s="514"/>
      <c r="O6" s="518"/>
      <c r="P6" s="561"/>
      <c r="Q6" s="515"/>
      <c r="R6" s="514"/>
      <c r="S6" s="514"/>
      <c r="T6" s="515"/>
      <c r="U6" s="518"/>
      <c r="V6" s="561"/>
      <c r="W6" s="514"/>
      <c r="X6" s="514"/>
      <c r="Y6" s="514"/>
      <c r="Z6" s="514"/>
      <c r="AA6" s="514"/>
      <c r="AB6" s="518"/>
      <c r="AC6" s="561"/>
      <c r="AD6" s="514"/>
      <c r="AE6" s="514"/>
      <c r="AF6" s="515"/>
      <c r="AG6" s="516"/>
      <c r="AH6" s="516"/>
      <c r="AI6" s="522"/>
      <c r="AJ6" s="513"/>
      <c r="AK6" s="516"/>
      <c r="AL6" s="516"/>
      <c r="AM6" s="516"/>
      <c r="AN6" s="516"/>
      <c r="AO6" s="522"/>
      <c r="AP6" s="520"/>
      <c r="AQ6" s="516"/>
      <c r="AR6" s="516"/>
      <c r="AS6" s="516"/>
      <c r="AT6" s="516"/>
      <c r="AU6" s="516"/>
      <c r="AV6" s="522"/>
      <c r="AW6" s="260" t="str">
        <f t="shared" si="3"/>
        <v/>
      </c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</row>
    <row r="7" spans="1:131" s="24" customFormat="1" ht="15" customHeight="1" thickBot="1">
      <c r="A7" s="291">
        <f t="shared" si="0"/>
        <v>0</v>
      </c>
      <c r="B7" s="291">
        <f t="shared" si="1"/>
        <v>0</v>
      </c>
      <c r="C7" s="292">
        <f t="shared" si="2"/>
        <v>0</v>
      </c>
      <c r="D7" s="45">
        <v>4</v>
      </c>
      <c r="E7" s="301"/>
      <c r="F7" s="301"/>
      <c r="G7" s="301"/>
      <c r="H7" s="404" t="str">
        <f>IF(AND(E7&lt;&gt;"",G7=""),"A compléter!","")</f>
        <v/>
      </c>
      <c r="I7" s="408"/>
      <c r="J7" s="513"/>
      <c r="K7" s="514"/>
      <c r="L7" s="518"/>
      <c r="M7" s="561"/>
      <c r="N7" s="514"/>
      <c r="O7" s="518"/>
      <c r="P7" s="561"/>
      <c r="Q7" s="515"/>
      <c r="R7" s="514"/>
      <c r="S7" s="514"/>
      <c r="T7" s="515"/>
      <c r="U7" s="518"/>
      <c r="V7" s="561"/>
      <c r="W7" s="514"/>
      <c r="X7" s="514"/>
      <c r="Y7" s="514"/>
      <c r="Z7" s="514"/>
      <c r="AA7" s="514"/>
      <c r="AB7" s="518"/>
      <c r="AC7" s="561"/>
      <c r="AD7" s="514"/>
      <c r="AE7" s="514"/>
      <c r="AF7" s="515"/>
      <c r="AG7" s="516"/>
      <c r="AH7" s="516"/>
      <c r="AI7" s="522"/>
      <c r="AJ7" s="513"/>
      <c r="AK7" s="516"/>
      <c r="AL7" s="516"/>
      <c r="AM7" s="516"/>
      <c r="AN7" s="516"/>
      <c r="AO7" s="522"/>
      <c r="AP7" s="520"/>
      <c r="AQ7" s="516"/>
      <c r="AR7" s="516"/>
      <c r="AS7" s="516"/>
      <c r="AT7" s="516"/>
      <c r="AU7" s="516"/>
      <c r="AV7" s="522"/>
      <c r="AW7" s="260" t="str">
        <f t="shared" si="3"/>
        <v/>
      </c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</row>
    <row r="8" spans="1:131" s="24" customFormat="1" ht="15" customHeight="1" thickBot="1">
      <c r="A8" s="291">
        <f t="shared" si="0"/>
        <v>0</v>
      </c>
      <c r="B8" s="291">
        <f t="shared" si="1"/>
        <v>0</v>
      </c>
      <c r="C8" s="292">
        <f t="shared" si="2"/>
        <v>0</v>
      </c>
      <c r="D8" s="45">
        <v>5</v>
      </c>
      <c r="E8" s="319"/>
      <c r="F8" s="319"/>
      <c r="G8" s="301"/>
      <c r="H8" s="404" t="str">
        <f>IF(AND(E8&lt;&gt;"",G8=""),"A compléter!","")</f>
        <v/>
      </c>
      <c r="I8" s="410"/>
      <c r="J8" s="513"/>
      <c r="K8" s="514"/>
      <c r="L8" s="518"/>
      <c r="M8" s="561"/>
      <c r="N8" s="514"/>
      <c r="O8" s="518"/>
      <c r="P8" s="561"/>
      <c r="Q8" s="515"/>
      <c r="R8" s="514"/>
      <c r="S8" s="514"/>
      <c r="T8" s="515"/>
      <c r="U8" s="518"/>
      <c r="V8" s="561"/>
      <c r="W8" s="514"/>
      <c r="X8" s="514"/>
      <c r="Y8" s="514"/>
      <c r="Z8" s="514"/>
      <c r="AA8" s="514"/>
      <c r="AB8" s="518"/>
      <c r="AC8" s="561"/>
      <c r="AD8" s="514"/>
      <c r="AE8" s="514"/>
      <c r="AF8" s="515"/>
      <c r="AG8" s="516"/>
      <c r="AH8" s="516"/>
      <c r="AI8" s="522"/>
      <c r="AJ8" s="513"/>
      <c r="AK8" s="516"/>
      <c r="AL8" s="516"/>
      <c r="AM8" s="516"/>
      <c r="AN8" s="516"/>
      <c r="AO8" s="522"/>
      <c r="AP8" s="520"/>
      <c r="AQ8" s="516"/>
      <c r="AR8" s="516"/>
      <c r="AS8" s="516"/>
      <c r="AT8" s="516"/>
      <c r="AU8" s="516"/>
      <c r="AV8" s="522"/>
      <c r="AW8" s="260" t="str">
        <f t="shared" si="3"/>
        <v/>
      </c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</row>
    <row r="9" spans="1:131" s="24" customFormat="1" ht="15" customHeight="1" thickBot="1">
      <c r="A9" s="291">
        <f t="shared" si="0"/>
        <v>0</v>
      </c>
      <c r="B9" s="291">
        <f t="shared" si="1"/>
        <v>0</v>
      </c>
      <c r="C9" s="292">
        <f t="shared" si="2"/>
        <v>0</v>
      </c>
      <c r="D9" s="45">
        <v>6</v>
      </c>
      <c r="E9" s="319"/>
      <c r="F9" s="319"/>
      <c r="G9" s="301"/>
      <c r="H9" s="404" t="str">
        <f t="shared" si="4"/>
        <v/>
      </c>
      <c r="I9" s="408"/>
      <c r="J9" s="513"/>
      <c r="K9" s="514"/>
      <c r="L9" s="518"/>
      <c r="M9" s="561"/>
      <c r="N9" s="514"/>
      <c r="O9" s="518"/>
      <c r="P9" s="561"/>
      <c r="Q9" s="515"/>
      <c r="R9" s="514"/>
      <c r="S9" s="514"/>
      <c r="T9" s="515"/>
      <c r="U9" s="518"/>
      <c r="V9" s="561"/>
      <c r="W9" s="514"/>
      <c r="X9" s="514"/>
      <c r="Y9" s="514"/>
      <c r="Z9" s="514"/>
      <c r="AA9" s="514"/>
      <c r="AB9" s="518"/>
      <c r="AC9" s="561"/>
      <c r="AD9" s="514"/>
      <c r="AE9" s="514"/>
      <c r="AF9" s="515"/>
      <c r="AG9" s="516"/>
      <c r="AH9" s="516"/>
      <c r="AI9" s="522"/>
      <c r="AJ9" s="513"/>
      <c r="AK9" s="516"/>
      <c r="AL9" s="516"/>
      <c r="AM9" s="516"/>
      <c r="AN9" s="516"/>
      <c r="AO9" s="522"/>
      <c r="AP9" s="520"/>
      <c r="AQ9" s="516"/>
      <c r="AR9" s="516"/>
      <c r="AS9" s="516"/>
      <c r="AT9" s="516"/>
      <c r="AU9" s="516"/>
      <c r="AV9" s="522"/>
      <c r="AW9" s="260" t="str">
        <f t="shared" si="3"/>
        <v/>
      </c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</row>
    <row r="10" spans="1:131" s="24" customFormat="1" ht="15" customHeight="1" thickBot="1">
      <c r="A10" s="291">
        <f t="shared" si="0"/>
        <v>0</v>
      </c>
      <c r="B10" s="291">
        <f t="shared" si="1"/>
        <v>0</v>
      </c>
      <c r="C10" s="292">
        <f t="shared" si="2"/>
        <v>0</v>
      </c>
      <c r="D10" s="45">
        <v>7</v>
      </c>
      <c r="E10" s="319"/>
      <c r="F10" s="319"/>
      <c r="G10" s="301"/>
      <c r="H10" s="404" t="str">
        <f t="shared" si="4"/>
        <v/>
      </c>
      <c r="I10" s="408"/>
      <c r="J10" s="513"/>
      <c r="K10" s="514"/>
      <c r="L10" s="518"/>
      <c r="M10" s="561"/>
      <c r="N10" s="514"/>
      <c r="O10" s="518"/>
      <c r="P10" s="561"/>
      <c r="Q10" s="515"/>
      <c r="R10" s="514"/>
      <c r="S10" s="514"/>
      <c r="T10" s="515"/>
      <c r="U10" s="518"/>
      <c r="V10" s="561"/>
      <c r="W10" s="514"/>
      <c r="X10" s="514"/>
      <c r="Y10" s="514"/>
      <c r="Z10" s="514"/>
      <c r="AA10" s="514"/>
      <c r="AB10" s="518"/>
      <c r="AC10" s="561"/>
      <c r="AD10" s="514"/>
      <c r="AE10" s="514"/>
      <c r="AF10" s="515"/>
      <c r="AG10" s="516"/>
      <c r="AH10" s="516"/>
      <c r="AI10" s="522"/>
      <c r="AJ10" s="513"/>
      <c r="AK10" s="516"/>
      <c r="AL10" s="516"/>
      <c r="AM10" s="516"/>
      <c r="AN10" s="516"/>
      <c r="AO10" s="522"/>
      <c r="AP10" s="520"/>
      <c r="AQ10" s="516"/>
      <c r="AR10" s="516"/>
      <c r="AS10" s="516"/>
      <c r="AT10" s="516"/>
      <c r="AU10" s="516"/>
      <c r="AV10" s="522"/>
      <c r="AW10" s="260" t="str">
        <f t="shared" si="3"/>
        <v/>
      </c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</row>
    <row r="11" spans="1:131" s="24" customFormat="1" ht="15" customHeight="1" thickBot="1">
      <c r="A11" s="291">
        <f t="shared" si="0"/>
        <v>0</v>
      </c>
      <c r="B11" s="291">
        <f t="shared" si="1"/>
        <v>0</v>
      </c>
      <c r="C11" s="292">
        <f t="shared" si="2"/>
        <v>0</v>
      </c>
      <c r="D11" s="45">
        <v>8</v>
      </c>
      <c r="E11" s="301"/>
      <c r="F11" s="301"/>
      <c r="G11" s="301"/>
      <c r="H11" s="404" t="str">
        <f>IF(AND(E11&lt;&gt;"",G11=""),"A compléter!","")</f>
        <v/>
      </c>
      <c r="I11" s="408"/>
      <c r="J11" s="513"/>
      <c r="K11" s="514"/>
      <c r="L11" s="518"/>
      <c r="M11" s="561"/>
      <c r="N11" s="514"/>
      <c r="O11" s="518"/>
      <c r="P11" s="561"/>
      <c r="Q11" s="515"/>
      <c r="R11" s="514"/>
      <c r="S11" s="514"/>
      <c r="T11" s="515"/>
      <c r="U11" s="518"/>
      <c r="V11" s="561"/>
      <c r="W11" s="514"/>
      <c r="X11" s="514"/>
      <c r="Y11" s="514"/>
      <c r="Z11" s="514"/>
      <c r="AA11" s="514"/>
      <c r="AB11" s="518"/>
      <c r="AC11" s="561"/>
      <c r="AD11" s="514"/>
      <c r="AE11" s="514"/>
      <c r="AF11" s="515"/>
      <c r="AG11" s="516"/>
      <c r="AH11" s="516"/>
      <c r="AI11" s="522"/>
      <c r="AJ11" s="513"/>
      <c r="AK11" s="516"/>
      <c r="AL11" s="516"/>
      <c r="AM11" s="516"/>
      <c r="AN11" s="516"/>
      <c r="AO11" s="522"/>
      <c r="AP11" s="520"/>
      <c r="AQ11" s="516"/>
      <c r="AR11" s="516"/>
      <c r="AS11" s="516"/>
      <c r="AT11" s="516"/>
      <c r="AU11" s="516"/>
      <c r="AV11" s="522"/>
      <c r="AW11" s="260" t="str">
        <f t="shared" si="3"/>
        <v/>
      </c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</row>
    <row r="12" spans="1:131" s="24" customFormat="1" ht="15" customHeight="1" thickBot="1">
      <c r="A12" s="291">
        <f t="shared" si="0"/>
        <v>0</v>
      </c>
      <c r="B12" s="291">
        <f t="shared" si="1"/>
        <v>0</v>
      </c>
      <c r="C12" s="292">
        <f t="shared" si="2"/>
        <v>0</v>
      </c>
      <c r="D12" s="45">
        <v>9</v>
      </c>
      <c r="E12" s="319"/>
      <c r="F12" s="319"/>
      <c r="G12" s="301"/>
      <c r="H12" s="404" t="str">
        <f>IF(AND(E12&lt;&gt;"",G12=""),"A compléter!","")</f>
        <v/>
      </c>
      <c r="I12" s="408"/>
      <c r="J12" s="513"/>
      <c r="K12" s="514"/>
      <c r="L12" s="518"/>
      <c r="M12" s="561"/>
      <c r="N12" s="514"/>
      <c r="O12" s="518"/>
      <c r="P12" s="561"/>
      <c r="Q12" s="515"/>
      <c r="R12" s="514"/>
      <c r="S12" s="514"/>
      <c r="T12" s="515"/>
      <c r="U12" s="518"/>
      <c r="V12" s="561"/>
      <c r="W12" s="514"/>
      <c r="X12" s="514"/>
      <c r="Y12" s="514"/>
      <c r="Z12" s="514"/>
      <c r="AA12" s="514"/>
      <c r="AB12" s="518"/>
      <c r="AC12" s="561"/>
      <c r="AD12" s="514"/>
      <c r="AE12" s="514"/>
      <c r="AF12" s="515"/>
      <c r="AG12" s="516"/>
      <c r="AH12" s="516"/>
      <c r="AI12" s="522"/>
      <c r="AJ12" s="513"/>
      <c r="AK12" s="516"/>
      <c r="AL12" s="516"/>
      <c r="AM12" s="516"/>
      <c r="AN12" s="516"/>
      <c r="AO12" s="522"/>
      <c r="AP12" s="520"/>
      <c r="AQ12" s="516"/>
      <c r="AR12" s="516"/>
      <c r="AS12" s="516"/>
      <c r="AT12" s="516"/>
      <c r="AU12" s="516"/>
      <c r="AV12" s="522"/>
      <c r="AW12" s="260" t="str">
        <f t="shared" si="3"/>
        <v/>
      </c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</row>
    <row r="13" spans="1:131" s="24" customFormat="1" ht="15" customHeight="1" thickBot="1">
      <c r="A13" s="291">
        <f t="shared" si="0"/>
        <v>0</v>
      </c>
      <c r="B13" s="291">
        <f t="shared" si="1"/>
        <v>0</v>
      </c>
      <c r="C13" s="292">
        <f t="shared" si="2"/>
        <v>0</v>
      </c>
      <c r="D13" s="45">
        <v>10</v>
      </c>
      <c r="E13" s="301"/>
      <c r="F13" s="301"/>
      <c r="G13" s="301"/>
      <c r="H13" s="404"/>
      <c r="I13" s="408"/>
      <c r="J13" s="513"/>
      <c r="K13" s="514"/>
      <c r="L13" s="518"/>
      <c r="M13" s="561"/>
      <c r="N13" s="514"/>
      <c r="O13" s="518"/>
      <c r="P13" s="561"/>
      <c r="Q13" s="515"/>
      <c r="R13" s="514"/>
      <c r="S13" s="514"/>
      <c r="T13" s="515"/>
      <c r="U13" s="518"/>
      <c r="V13" s="561"/>
      <c r="W13" s="514"/>
      <c r="X13" s="514"/>
      <c r="Y13" s="514"/>
      <c r="Z13" s="514"/>
      <c r="AA13" s="514"/>
      <c r="AB13" s="518"/>
      <c r="AC13" s="561"/>
      <c r="AD13" s="514"/>
      <c r="AE13" s="514"/>
      <c r="AF13" s="515"/>
      <c r="AG13" s="516"/>
      <c r="AH13" s="516"/>
      <c r="AI13" s="522"/>
      <c r="AJ13" s="513"/>
      <c r="AK13" s="516"/>
      <c r="AL13" s="516"/>
      <c r="AM13" s="516"/>
      <c r="AN13" s="516"/>
      <c r="AO13" s="522"/>
      <c r="AP13" s="520"/>
      <c r="AQ13" s="516"/>
      <c r="AR13" s="516"/>
      <c r="AS13" s="516"/>
      <c r="AT13" s="516"/>
      <c r="AU13" s="516"/>
      <c r="AV13" s="522"/>
      <c r="AW13" s="260" t="str">
        <f t="shared" si="3"/>
        <v/>
      </c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</row>
    <row r="14" spans="1:131" s="24" customFormat="1" ht="15" customHeight="1" thickBot="1">
      <c r="A14" s="291">
        <f t="shared" si="0"/>
        <v>0</v>
      </c>
      <c r="B14" s="291">
        <f t="shared" si="1"/>
        <v>0</v>
      </c>
      <c r="C14" s="292">
        <f t="shared" si="2"/>
        <v>0</v>
      </c>
      <c r="D14" s="45">
        <v>11</v>
      </c>
      <c r="E14" s="301"/>
      <c r="F14" s="301"/>
      <c r="G14" s="301"/>
      <c r="H14" s="404" t="str">
        <f>IF(AND(E14&lt;&gt;"",G14=""),"A compléter!","")</f>
        <v/>
      </c>
      <c r="I14" s="408"/>
      <c r="J14" s="513"/>
      <c r="K14" s="514"/>
      <c r="L14" s="518"/>
      <c r="M14" s="561"/>
      <c r="N14" s="514"/>
      <c r="O14" s="518"/>
      <c r="P14" s="561"/>
      <c r="Q14" s="515"/>
      <c r="R14" s="514"/>
      <c r="S14" s="514"/>
      <c r="T14" s="515"/>
      <c r="U14" s="518"/>
      <c r="V14" s="561"/>
      <c r="W14" s="514"/>
      <c r="X14" s="514"/>
      <c r="Y14" s="514"/>
      <c r="Z14" s="514"/>
      <c r="AA14" s="514"/>
      <c r="AB14" s="518"/>
      <c r="AC14" s="561"/>
      <c r="AD14" s="514"/>
      <c r="AE14" s="514"/>
      <c r="AF14" s="515"/>
      <c r="AG14" s="516"/>
      <c r="AH14" s="516"/>
      <c r="AI14" s="522"/>
      <c r="AJ14" s="513"/>
      <c r="AK14" s="516"/>
      <c r="AL14" s="516"/>
      <c r="AM14" s="516"/>
      <c r="AN14" s="516"/>
      <c r="AO14" s="522"/>
      <c r="AP14" s="520"/>
      <c r="AQ14" s="516"/>
      <c r="AR14" s="516"/>
      <c r="AS14" s="516"/>
      <c r="AT14" s="516"/>
      <c r="AU14" s="516"/>
      <c r="AV14" s="522"/>
      <c r="AW14" s="260" t="str">
        <f t="shared" si="3"/>
        <v/>
      </c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</row>
    <row r="15" spans="1:131" s="24" customFormat="1" ht="15" customHeight="1" thickBot="1">
      <c r="A15" s="291">
        <f t="shared" si="0"/>
        <v>0</v>
      </c>
      <c r="B15" s="291">
        <f t="shared" si="1"/>
        <v>0</v>
      </c>
      <c r="C15" s="292">
        <f t="shared" si="2"/>
        <v>0</v>
      </c>
      <c r="D15" s="45">
        <v>12</v>
      </c>
      <c r="E15" s="301"/>
      <c r="F15" s="301"/>
      <c r="G15" s="301"/>
      <c r="H15" s="404" t="str">
        <f t="shared" si="4"/>
        <v/>
      </c>
      <c r="I15" s="408"/>
      <c r="J15" s="513"/>
      <c r="K15" s="514"/>
      <c r="L15" s="518"/>
      <c r="M15" s="561"/>
      <c r="N15" s="514"/>
      <c r="O15" s="518"/>
      <c r="P15" s="561"/>
      <c r="Q15" s="515"/>
      <c r="R15" s="514"/>
      <c r="S15" s="514"/>
      <c r="T15" s="515"/>
      <c r="U15" s="518"/>
      <c r="V15" s="561"/>
      <c r="W15" s="514"/>
      <c r="X15" s="514"/>
      <c r="Y15" s="514"/>
      <c r="Z15" s="514"/>
      <c r="AA15" s="514"/>
      <c r="AB15" s="518"/>
      <c r="AC15" s="561"/>
      <c r="AD15" s="514"/>
      <c r="AE15" s="514"/>
      <c r="AF15" s="515"/>
      <c r="AG15" s="516"/>
      <c r="AH15" s="516"/>
      <c r="AI15" s="522"/>
      <c r="AJ15" s="513"/>
      <c r="AK15" s="516"/>
      <c r="AL15" s="516"/>
      <c r="AM15" s="516"/>
      <c r="AN15" s="516"/>
      <c r="AO15" s="522"/>
      <c r="AP15" s="520"/>
      <c r="AQ15" s="516"/>
      <c r="AR15" s="516"/>
      <c r="AS15" s="516"/>
      <c r="AT15" s="516"/>
      <c r="AU15" s="516"/>
      <c r="AV15" s="522"/>
      <c r="AW15" s="260" t="str">
        <f t="shared" si="3"/>
        <v/>
      </c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</row>
    <row r="16" spans="1:131" s="24" customFormat="1" ht="15" customHeight="1" thickBot="1">
      <c r="A16" s="291">
        <f t="shared" si="0"/>
        <v>0</v>
      </c>
      <c r="B16" s="291">
        <f t="shared" si="1"/>
        <v>0</v>
      </c>
      <c r="C16" s="292">
        <f t="shared" si="2"/>
        <v>0</v>
      </c>
      <c r="D16" s="45">
        <v>13</v>
      </c>
      <c r="E16" s="301"/>
      <c r="F16" s="301"/>
      <c r="G16" s="301"/>
      <c r="H16" s="404" t="str">
        <f t="shared" si="4"/>
        <v/>
      </c>
      <c r="I16" s="408"/>
      <c r="J16" s="513"/>
      <c r="K16" s="514"/>
      <c r="L16" s="518"/>
      <c r="M16" s="561"/>
      <c r="N16" s="514"/>
      <c r="O16" s="518"/>
      <c r="P16" s="561"/>
      <c r="Q16" s="515"/>
      <c r="R16" s="514"/>
      <c r="S16" s="514"/>
      <c r="T16" s="515"/>
      <c r="U16" s="518"/>
      <c r="V16" s="561"/>
      <c r="W16" s="514"/>
      <c r="X16" s="514"/>
      <c r="Y16" s="514"/>
      <c r="Z16" s="514"/>
      <c r="AA16" s="514"/>
      <c r="AB16" s="518"/>
      <c r="AC16" s="561"/>
      <c r="AD16" s="514"/>
      <c r="AE16" s="514"/>
      <c r="AF16" s="515"/>
      <c r="AG16" s="516"/>
      <c r="AH16" s="516"/>
      <c r="AI16" s="522"/>
      <c r="AJ16" s="513"/>
      <c r="AK16" s="516"/>
      <c r="AL16" s="516"/>
      <c r="AM16" s="516"/>
      <c r="AN16" s="516"/>
      <c r="AO16" s="522"/>
      <c r="AP16" s="520"/>
      <c r="AQ16" s="516"/>
      <c r="AR16" s="516"/>
      <c r="AS16" s="516"/>
      <c r="AT16" s="516"/>
      <c r="AU16" s="516"/>
      <c r="AV16" s="522"/>
      <c r="AW16" s="260" t="str">
        <f t="shared" si="3"/>
        <v/>
      </c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</row>
    <row r="17" spans="1:131" s="24" customFormat="1" ht="15" customHeight="1" thickBot="1">
      <c r="A17" s="291">
        <f t="shared" si="0"/>
        <v>0</v>
      </c>
      <c r="B17" s="291">
        <f t="shared" si="1"/>
        <v>0</v>
      </c>
      <c r="C17" s="292">
        <f t="shared" si="2"/>
        <v>0</v>
      </c>
      <c r="D17" s="45">
        <v>14</v>
      </c>
      <c r="E17" s="301"/>
      <c r="F17" s="301"/>
      <c r="G17" s="301"/>
      <c r="H17" s="404" t="str">
        <f t="shared" si="4"/>
        <v/>
      </c>
      <c r="I17" s="408"/>
      <c r="J17" s="513"/>
      <c r="K17" s="514"/>
      <c r="L17" s="518"/>
      <c r="M17" s="561"/>
      <c r="N17" s="514"/>
      <c r="O17" s="518"/>
      <c r="P17" s="561"/>
      <c r="Q17" s="515"/>
      <c r="R17" s="514"/>
      <c r="S17" s="514"/>
      <c r="T17" s="515"/>
      <c r="U17" s="518"/>
      <c r="V17" s="561"/>
      <c r="W17" s="514"/>
      <c r="X17" s="514"/>
      <c r="Y17" s="514"/>
      <c r="Z17" s="514"/>
      <c r="AA17" s="514"/>
      <c r="AB17" s="518"/>
      <c r="AC17" s="561"/>
      <c r="AD17" s="514"/>
      <c r="AE17" s="514"/>
      <c r="AF17" s="515"/>
      <c r="AG17" s="516"/>
      <c r="AH17" s="516"/>
      <c r="AI17" s="522"/>
      <c r="AJ17" s="513"/>
      <c r="AK17" s="516"/>
      <c r="AL17" s="516"/>
      <c r="AM17" s="516"/>
      <c r="AN17" s="516"/>
      <c r="AO17" s="522"/>
      <c r="AP17" s="520"/>
      <c r="AQ17" s="516"/>
      <c r="AR17" s="516"/>
      <c r="AS17" s="516"/>
      <c r="AT17" s="516"/>
      <c r="AU17" s="516"/>
      <c r="AV17" s="522"/>
      <c r="AW17" s="260" t="str">
        <f t="shared" si="3"/>
        <v/>
      </c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</row>
    <row r="18" spans="1:131" s="24" customFormat="1" ht="15" customHeight="1" thickBot="1">
      <c r="A18" s="291">
        <f t="shared" si="0"/>
        <v>0</v>
      </c>
      <c r="B18" s="291">
        <f t="shared" si="1"/>
        <v>0</v>
      </c>
      <c r="C18" s="292">
        <f t="shared" si="2"/>
        <v>0</v>
      </c>
      <c r="D18" s="45">
        <v>15</v>
      </c>
      <c r="E18" s="301"/>
      <c r="F18" s="301"/>
      <c r="G18" s="301"/>
      <c r="H18" s="404" t="str">
        <f>IF(AND(E18&lt;&gt;"",G18=""),"A compléter!","")</f>
        <v/>
      </c>
      <c r="I18" s="408"/>
      <c r="J18" s="513"/>
      <c r="K18" s="514"/>
      <c r="L18" s="518"/>
      <c r="M18" s="561"/>
      <c r="N18" s="514"/>
      <c r="O18" s="518"/>
      <c r="P18" s="561"/>
      <c r="Q18" s="515"/>
      <c r="R18" s="514"/>
      <c r="S18" s="514"/>
      <c r="T18" s="515"/>
      <c r="U18" s="518"/>
      <c r="V18" s="561"/>
      <c r="W18" s="514"/>
      <c r="X18" s="514"/>
      <c r="Y18" s="514"/>
      <c r="Z18" s="514"/>
      <c r="AA18" s="514"/>
      <c r="AB18" s="518"/>
      <c r="AC18" s="561"/>
      <c r="AD18" s="514"/>
      <c r="AE18" s="514"/>
      <c r="AF18" s="515"/>
      <c r="AG18" s="516"/>
      <c r="AH18" s="516"/>
      <c r="AI18" s="522"/>
      <c r="AJ18" s="513"/>
      <c r="AK18" s="516"/>
      <c r="AL18" s="516"/>
      <c r="AM18" s="516"/>
      <c r="AN18" s="516"/>
      <c r="AO18" s="522"/>
      <c r="AP18" s="520"/>
      <c r="AQ18" s="516"/>
      <c r="AR18" s="516"/>
      <c r="AS18" s="516"/>
      <c r="AT18" s="516"/>
      <c r="AU18" s="516"/>
      <c r="AV18" s="522"/>
      <c r="AW18" s="260" t="str">
        <f t="shared" si="3"/>
        <v/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</row>
    <row r="19" spans="1:131" s="24" customFormat="1" ht="15" customHeight="1" thickBot="1">
      <c r="A19" s="291">
        <f t="shared" si="0"/>
        <v>0</v>
      </c>
      <c r="B19" s="291">
        <f t="shared" si="1"/>
        <v>0</v>
      </c>
      <c r="C19" s="292">
        <f t="shared" si="2"/>
        <v>0</v>
      </c>
      <c r="D19" s="45">
        <v>16</v>
      </c>
      <c r="E19" s="301"/>
      <c r="F19" s="301"/>
      <c r="G19" s="301"/>
      <c r="H19" s="404" t="str">
        <f t="shared" si="4"/>
        <v/>
      </c>
      <c r="I19" s="408"/>
      <c r="J19" s="513"/>
      <c r="K19" s="514"/>
      <c r="L19" s="518"/>
      <c r="M19" s="561"/>
      <c r="N19" s="514"/>
      <c r="O19" s="518"/>
      <c r="P19" s="561"/>
      <c r="Q19" s="515"/>
      <c r="R19" s="514"/>
      <c r="S19" s="514"/>
      <c r="T19" s="515"/>
      <c r="U19" s="518"/>
      <c r="V19" s="561"/>
      <c r="W19" s="514"/>
      <c r="X19" s="514"/>
      <c r="Y19" s="514"/>
      <c r="Z19" s="514"/>
      <c r="AA19" s="514"/>
      <c r="AB19" s="518"/>
      <c r="AC19" s="561"/>
      <c r="AD19" s="514"/>
      <c r="AE19" s="514"/>
      <c r="AF19" s="515"/>
      <c r="AG19" s="516"/>
      <c r="AH19" s="516"/>
      <c r="AI19" s="522"/>
      <c r="AJ19" s="513"/>
      <c r="AK19" s="516"/>
      <c r="AL19" s="516"/>
      <c r="AM19" s="516"/>
      <c r="AN19" s="516"/>
      <c r="AO19" s="522"/>
      <c r="AP19" s="520"/>
      <c r="AQ19" s="516"/>
      <c r="AR19" s="516"/>
      <c r="AS19" s="516"/>
      <c r="AT19" s="516"/>
      <c r="AU19" s="516"/>
      <c r="AV19" s="522"/>
      <c r="AW19" s="260" t="str">
        <f t="shared" si="3"/>
        <v/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</row>
    <row r="20" spans="1:131" s="24" customFormat="1" ht="15" customHeight="1" thickBot="1">
      <c r="A20" s="291">
        <f t="shared" si="0"/>
        <v>0</v>
      </c>
      <c r="B20" s="291">
        <f t="shared" si="1"/>
        <v>0</v>
      </c>
      <c r="C20" s="292">
        <f t="shared" si="2"/>
        <v>0</v>
      </c>
      <c r="D20" s="45">
        <v>17</v>
      </c>
      <c r="E20" s="301"/>
      <c r="F20" s="301"/>
      <c r="G20" s="301"/>
      <c r="H20" s="404" t="str">
        <f t="shared" si="4"/>
        <v/>
      </c>
      <c r="I20" s="408"/>
      <c r="J20" s="513"/>
      <c r="K20" s="514"/>
      <c r="L20" s="518"/>
      <c r="M20" s="561"/>
      <c r="N20" s="514"/>
      <c r="O20" s="518"/>
      <c r="P20" s="561"/>
      <c r="Q20" s="515"/>
      <c r="R20" s="514"/>
      <c r="S20" s="514"/>
      <c r="T20" s="515"/>
      <c r="U20" s="518"/>
      <c r="V20" s="561"/>
      <c r="W20" s="514"/>
      <c r="X20" s="514"/>
      <c r="Y20" s="514"/>
      <c r="Z20" s="514"/>
      <c r="AA20" s="514"/>
      <c r="AB20" s="518"/>
      <c r="AC20" s="561"/>
      <c r="AD20" s="514"/>
      <c r="AE20" s="514"/>
      <c r="AF20" s="515"/>
      <c r="AG20" s="516"/>
      <c r="AH20" s="516"/>
      <c r="AI20" s="522"/>
      <c r="AJ20" s="513"/>
      <c r="AK20" s="516"/>
      <c r="AL20" s="516"/>
      <c r="AM20" s="516"/>
      <c r="AN20" s="516"/>
      <c r="AO20" s="522"/>
      <c r="AP20" s="520"/>
      <c r="AQ20" s="516"/>
      <c r="AR20" s="516"/>
      <c r="AS20" s="516"/>
      <c r="AT20" s="516"/>
      <c r="AU20" s="516"/>
      <c r="AV20" s="522"/>
      <c r="AW20" s="260" t="str">
        <f t="shared" si="3"/>
        <v/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</row>
    <row r="21" spans="1:131" s="24" customFormat="1" ht="15" customHeight="1" thickBot="1">
      <c r="A21" s="291">
        <f t="shared" si="0"/>
        <v>0</v>
      </c>
      <c r="B21" s="291">
        <f t="shared" si="1"/>
        <v>0</v>
      </c>
      <c r="C21" s="292">
        <f t="shared" si="2"/>
        <v>0</v>
      </c>
      <c r="D21" s="45">
        <v>18</v>
      </c>
      <c r="E21" s="301"/>
      <c r="F21" s="301"/>
      <c r="G21" s="301"/>
      <c r="H21" s="404" t="str">
        <f t="shared" si="4"/>
        <v/>
      </c>
      <c r="I21" s="408"/>
      <c r="J21" s="513"/>
      <c r="K21" s="514"/>
      <c r="L21" s="518"/>
      <c r="M21" s="561"/>
      <c r="N21" s="514"/>
      <c r="O21" s="518"/>
      <c r="P21" s="561"/>
      <c r="Q21" s="515"/>
      <c r="R21" s="514"/>
      <c r="S21" s="514"/>
      <c r="T21" s="515"/>
      <c r="U21" s="518"/>
      <c r="V21" s="561"/>
      <c r="W21" s="514"/>
      <c r="X21" s="514"/>
      <c r="Y21" s="514"/>
      <c r="Z21" s="514"/>
      <c r="AA21" s="514"/>
      <c r="AB21" s="518"/>
      <c r="AC21" s="561"/>
      <c r="AD21" s="514"/>
      <c r="AE21" s="514"/>
      <c r="AF21" s="515"/>
      <c r="AG21" s="516"/>
      <c r="AH21" s="516"/>
      <c r="AI21" s="522"/>
      <c r="AJ21" s="513"/>
      <c r="AK21" s="516"/>
      <c r="AL21" s="516"/>
      <c r="AM21" s="516"/>
      <c r="AN21" s="516"/>
      <c r="AO21" s="522"/>
      <c r="AP21" s="520"/>
      <c r="AQ21" s="516"/>
      <c r="AR21" s="516"/>
      <c r="AS21" s="516"/>
      <c r="AT21" s="516"/>
      <c r="AU21" s="516"/>
      <c r="AV21" s="522"/>
      <c r="AW21" s="260" t="str">
        <f t="shared" si="3"/>
        <v/>
      </c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</row>
    <row r="22" spans="1:131" s="24" customFormat="1" ht="15" customHeight="1" thickBot="1">
      <c r="A22" s="291">
        <f t="shared" si="0"/>
        <v>0</v>
      </c>
      <c r="B22" s="291">
        <f t="shared" si="1"/>
        <v>0</v>
      </c>
      <c r="C22" s="292">
        <f t="shared" si="2"/>
        <v>0</v>
      </c>
      <c r="D22" s="45">
        <v>19</v>
      </c>
      <c r="E22" s="301"/>
      <c r="F22" s="301"/>
      <c r="G22" s="301"/>
      <c r="H22" s="404" t="str">
        <f t="shared" si="4"/>
        <v/>
      </c>
      <c r="I22" s="408"/>
      <c r="J22" s="513"/>
      <c r="K22" s="514"/>
      <c r="L22" s="518"/>
      <c r="M22" s="561"/>
      <c r="N22" s="514"/>
      <c r="O22" s="518"/>
      <c r="P22" s="561"/>
      <c r="Q22" s="515"/>
      <c r="R22" s="514"/>
      <c r="S22" s="514"/>
      <c r="T22" s="515"/>
      <c r="U22" s="518"/>
      <c r="V22" s="561"/>
      <c r="W22" s="514"/>
      <c r="X22" s="514"/>
      <c r="Y22" s="514"/>
      <c r="Z22" s="514"/>
      <c r="AA22" s="514"/>
      <c r="AB22" s="518"/>
      <c r="AC22" s="561"/>
      <c r="AD22" s="514"/>
      <c r="AE22" s="514"/>
      <c r="AF22" s="515"/>
      <c r="AG22" s="516"/>
      <c r="AH22" s="516"/>
      <c r="AI22" s="522"/>
      <c r="AJ22" s="513"/>
      <c r="AK22" s="516"/>
      <c r="AL22" s="516"/>
      <c r="AM22" s="516"/>
      <c r="AN22" s="516"/>
      <c r="AO22" s="522"/>
      <c r="AP22" s="520"/>
      <c r="AQ22" s="516"/>
      <c r="AR22" s="516"/>
      <c r="AS22" s="516"/>
      <c r="AT22" s="516"/>
      <c r="AU22" s="516"/>
      <c r="AV22" s="522"/>
      <c r="AW22" s="260" t="str">
        <f t="shared" si="3"/>
        <v/>
      </c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</row>
    <row r="23" spans="1:131" s="24" customFormat="1" ht="15" customHeight="1" thickBot="1">
      <c r="A23" s="291">
        <f t="shared" si="0"/>
        <v>0</v>
      </c>
      <c r="B23" s="291">
        <f t="shared" si="1"/>
        <v>0</v>
      </c>
      <c r="C23" s="292">
        <f t="shared" si="2"/>
        <v>0</v>
      </c>
      <c r="D23" s="45">
        <v>20</v>
      </c>
      <c r="E23" s="301"/>
      <c r="F23" s="301"/>
      <c r="G23" s="301"/>
      <c r="H23" s="404" t="str">
        <f t="shared" si="4"/>
        <v/>
      </c>
      <c r="I23" s="408"/>
      <c r="J23" s="513"/>
      <c r="K23" s="514"/>
      <c r="L23" s="518"/>
      <c r="M23" s="561"/>
      <c r="N23" s="514"/>
      <c r="O23" s="518"/>
      <c r="P23" s="561"/>
      <c r="Q23" s="515"/>
      <c r="R23" s="514"/>
      <c r="S23" s="514"/>
      <c r="T23" s="515"/>
      <c r="U23" s="518"/>
      <c r="V23" s="561"/>
      <c r="W23" s="514"/>
      <c r="X23" s="514"/>
      <c r="Y23" s="514"/>
      <c r="Z23" s="514"/>
      <c r="AA23" s="514"/>
      <c r="AB23" s="518"/>
      <c r="AC23" s="561"/>
      <c r="AD23" s="514"/>
      <c r="AE23" s="514"/>
      <c r="AF23" s="515"/>
      <c r="AG23" s="516"/>
      <c r="AH23" s="516"/>
      <c r="AI23" s="522"/>
      <c r="AJ23" s="513"/>
      <c r="AK23" s="516"/>
      <c r="AL23" s="516"/>
      <c r="AM23" s="516"/>
      <c r="AN23" s="516"/>
      <c r="AO23" s="522"/>
      <c r="AP23" s="520"/>
      <c r="AQ23" s="516"/>
      <c r="AR23" s="516"/>
      <c r="AS23" s="516"/>
      <c r="AT23" s="516"/>
      <c r="AU23" s="516"/>
      <c r="AV23" s="522"/>
      <c r="AW23" s="260" t="str">
        <f t="shared" si="3"/>
        <v/>
      </c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</row>
    <row r="24" spans="1:131" s="24" customFormat="1" ht="15" customHeight="1" thickBot="1">
      <c r="A24" s="291">
        <f t="shared" si="0"/>
        <v>0</v>
      </c>
      <c r="B24" s="291">
        <f t="shared" si="1"/>
        <v>0</v>
      </c>
      <c r="C24" s="292">
        <f t="shared" si="2"/>
        <v>0</v>
      </c>
      <c r="D24" s="45">
        <v>21</v>
      </c>
      <c r="E24" s="301"/>
      <c r="F24" s="301"/>
      <c r="G24" s="301"/>
      <c r="H24" s="404" t="str">
        <f>IF(AND(E24&lt;&gt;"",G24=""),"A compléter!","")</f>
        <v/>
      </c>
      <c r="I24" s="408"/>
      <c r="J24" s="513"/>
      <c r="K24" s="514"/>
      <c r="L24" s="518"/>
      <c r="M24" s="561"/>
      <c r="N24" s="514"/>
      <c r="O24" s="518"/>
      <c r="P24" s="561"/>
      <c r="Q24" s="515"/>
      <c r="R24" s="514"/>
      <c r="S24" s="514"/>
      <c r="T24" s="515"/>
      <c r="U24" s="518"/>
      <c r="V24" s="561"/>
      <c r="W24" s="514"/>
      <c r="X24" s="514"/>
      <c r="Y24" s="514"/>
      <c r="Z24" s="514"/>
      <c r="AA24" s="514"/>
      <c r="AB24" s="518"/>
      <c r="AC24" s="561"/>
      <c r="AD24" s="514"/>
      <c r="AE24" s="514"/>
      <c r="AF24" s="515"/>
      <c r="AG24" s="516"/>
      <c r="AH24" s="516"/>
      <c r="AI24" s="522"/>
      <c r="AJ24" s="513"/>
      <c r="AK24" s="516"/>
      <c r="AL24" s="516"/>
      <c r="AM24" s="516"/>
      <c r="AN24" s="516"/>
      <c r="AO24" s="522"/>
      <c r="AP24" s="520"/>
      <c r="AQ24" s="516"/>
      <c r="AR24" s="516"/>
      <c r="AS24" s="516"/>
      <c r="AT24" s="516"/>
      <c r="AU24" s="516"/>
      <c r="AV24" s="522"/>
      <c r="AW24" s="260" t="str">
        <f t="shared" si="3"/>
        <v/>
      </c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</row>
    <row r="25" spans="1:131" s="24" customFormat="1" ht="15" customHeight="1" thickBot="1">
      <c r="A25" s="291">
        <f t="shared" si="0"/>
        <v>0</v>
      </c>
      <c r="B25" s="291">
        <f t="shared" si="1"/>
        <v>0</v>
      </c>
      <c r="C25" s="292">
        <f t="shared" si="2"/>
        <v>0</v>
      </c>
      <c r="D25" s="45">
        <v>22</v>
      </c>
      <c r="E25" s="301"/>
      <c r="F25" s="301"/>
      <c r="G25" s="301"/>
      <c r="H25" s="404" t="str">
        <f>IF(AND(E25&lt;&gt;"",G25=""),"A compléter!","")</f>
        <v/>
      </c>
      <c r="I25" s="408"/>
      <c r="J25" s="513"/>
      <c r="K25" s="514"/>
      <c r="L25" s="518"/>
      <c r="M25" s="561"/>
      <c r="N25" s="514"/>
      <c r="O25" s="518"/>
      <c r="P25" s="561"/>
      <c r="Q25" s="515"/>
      <c r="R25" s="514"/>
      <c r="S25" s="514"/>
      <c r="T25" s="515"/>
      <c r="U25" s="518"/>
      <c r="V25" s="561"/>
      <c r="W25" s="514"/>
      <c r="X25" s="514"/>
      <c r="Y25" s="514"/>
      <c r="Z25" s="514"/>
      <c r="AA25" s="514"/>
      <c r="AB25" s="518"/>
      <c r="AC25" s="561"/>
      <c r="AD25" s="514"/>
      <c r="AE25" s="514"/>
      <c r="AF25" s="515"/>
      <c r="AG25" s="516"/>
      <c r="AH25" s="516"/>
      <c r="AI25" s="522"/>
      <c r="AJ25" s="513"/>
      <c r="AK25" s="516"/>
      <c r="AL25" s="516"/>
      <c r="AM25" s="516"/>
      <c r="AN25" s="516"/>
      <c r="AO25" s="522"/>
      <c r="AP25" s="520"/>
      <c r="AQ25" s="516"/>
      <c r="AR25" s="516"/>
      <c r="AS25" s="516"/>
      <c r="AT25" s="516"/>
      <c r="AU25" s="516"/>
      <c r="AV25" s="522"/>
      <c r="AW25" s="260" t="str">
        <f t="shared" si="3"/>
        <v/>
      </c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</row>
    <row r="26" spans="1:131" s="24" customFormat="1" ht="15" customHeight="1" thickBot="1">
      <c r="A26" s="291">
        <f t="shared" si="0"/>
        <v>0</v>
      </c>
      <c r="B26" s="291">
        <f t="shared" si="1"/>
        <v>0</v>
      </c>
      <c r="C26" s="292">
        <f t="shared" si="2"/>
        <v>0</v>
      </c>
      <c r="D26" s="45">
        <v>23</v>
      </c>
      <c r="E26" s="301"/>
      <c r="F26" s="301"/>
      <c r="G26" s="301"/>
      <c r="H26" s="404" t="str">
        <f>IF(AND(E26&lt;&gt;"",G26=""),"A compléter!","")</f>
        <v/>
      </c>
      <c r="I26" s="408"/>
      <c r="J26" s="513"/>
      <c r="K26" s="514"/>
      <c r="L26" s="518"/>
      <c r="M26" s="561"/>
      <c r="N26" s="514"/>
      <c r="O26" s="518"/>
      <c r="P26" s="561"/>
      <c r="Q26" s="515"/>
      <c r="R26" s="514"/>
      <c r="S26" s="514"/>
      <c r="T26" s="515"/>
      <c r="U26" s="518"/>
      <c r="V26" s="561"/>
      <c r="W26" s="514"/>
      <c r="X26" s="514"/>
      <c r="Y26" s="514"/>
      <c r="Z26" s="514"/>
      <c r="AA26" s="514"/>
      <c r="AB26" s="518"/>
      <c r="AC26" s="561"/>
      <c r="AD26" s="514"/>
      <c r="AE26" s="514"/>
      <c r="AF26" s="515"/>
      <c r="AG26" s="516"/>
      <c r="AH26" s="516"/>
      <c r="AI26" s="522"/>
      <c r="AJ26" s="513"/>
      <c r="AK26" s="516"/>
      <c r="AL26" s="516"/>
      <c r="AM26" s="516"/>
      <c r="AN26" s="516"/>
      <c r="AO26" s="522"/>
      <c r="AP26" s="520"/>
      <c r="AQ26" s="516"/>
      <c r="AR26" s="516"/>
      <c r="AS26" s="516"/>
      <c r="AT26" s="516"/>
      <c r="AU26" s="516"/>
      <c r="AV26" s="522"/>
      <c r="AW26" s="260" t="str">
        <f t="shared" si="3"/>
        <v/>
      </c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</row>
    <row r="27" spans="1:131" s="24" customFormat="1" ht="15" customHeight="1" thickBot="1">
      <c r="A27" s="291">
        <f t="shared" si="0"/>
        <v>0</v>
      </c>
      <c r="B27" s="291">
        <f t="shared" si="1"/>
        <v>0</v>
      </c>
      <c r="C27" s="292">
        <f t="shared" si="2"/>
        <v>0</v>
      </c>
      <c r="D27" s="45">
        <v>24</v>
      </c>
      <c r="E27" s="301"/>
      <c r="F27" s="301"/>
      <c r="G27" s="301"/>
      <c r="H27" s="404" t="str">
        <f t="shared" si="4"/>
        <v/>
      </c>
      <c r="I27" s="408"/>
      <c r="J27" s="513"/>
      <c r="K27" s="514"/>
      <c r="L27" s="518"/>
      <c r="M27" s="561"/>
      <c r="N27" s="514"/>
      <c r="O27" s="518"/>
      <c r="P27" s="561"/>
      <c r="Q27" s="515"/>
      <c r="R27" s="514"/>
      <c r="S27" s="514"/>
      <c r="T27" s="515"/>
      <c r="U27" s="518"/>
      <c r="V27" s="561"/>
      <c r="W27" s="514"/>
      <c r="X27" s="514"/>
      <c r="Y27" s="514"/>
      <c r="Z27" s="514"/>
      <c r="AA27" s="514"/>
      <c r="AB27" s="518"/>
      <c r="AC27" s="561"/>
      <c r="AD27" s="514"/>
      <c r="AE27" s="514"/>
      <c r="AF27" s="515"/>
      <c r="AG27" s="516"/>
      <c r="AH27" s="516"/>
      <c r="AI27" s="522"/>
      <c r="AJ27" s="513"/>
      <c r="AK27" s="516"/>
      <c r="AL27" s="516"/>
      <c r="AM27" s="516"/>
      <c r="AN27" s="516"/>
      <c r="AO27" s="522"/>
      <c r="AP27" s="520"/>
      <c r="AQ27" s="516"/>
      <c r="AR27" s="516"/>
      <c r="AS27" s="516"/>
      <c r="AT27" s="516"/>
      <c r="AU27" s="516"/>
      <c r="AV27" s="522"/>
      <c r="AW27" s="260" t="str">
        <f t="shared" si="3"/>
        <v/>
      </c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</row>
    <row r="28" spans="1:131" s="24" customFormat="1" ht="15" customHeight="1" thickBot="1">
      <c r="A28" s="291">
        <f t="shared" si="0"/>
        <v>0</v>
      </c>
      <c r="B28" s="291">
        <f t="shared" si="1"/>
        <v>0</v>
      </c>
      <c r="C28" s="292">
        <f t="shared" si="2"/>
        <v>0</v>
      </c>
      <c r="D28" s="45">
        <v>25</v>
      </c>
      <c r="E28" s="301"/>
      <c r="F28" s="301"/>
      <c r="G28" s="301"/>
      <c r="H28" s="404" t="str">
        <f>IF(AND(E28&lt;&gt;"",G28=""),"A compléter!","")</f>
        <v/>
      </c>
      <c r="I28" s="408"/>
      <c r="J28" s="513"/>
      <c r="K28" s="514"/>
      <c r="L28" s="518"/>
      <c r="M28" s="561"/>
      <c r="N28" s="514"/>
      <c r="O28" s="518"/>
      <c r="P28" s="561"/>
      <c r="Q28" s="515"/>
      <c r="R28" s="514"/>
      <c r="S28" s="514"/>
      <c r="T28" s="515"/>
      <c r="U28" s="518"/>
      <c r="V28" s="561"/>
      <c r="W28" s="514"/>
      <c r="X28" s="514"/>
      <c r="Y28" s="514"/>
      <c r="Z28" s="514"/>
      <c r="AA28" s="514"/>
      <c r="AB28" s="518"/>
      <c r="AC28" s="561"/>
      <c r="AD28" s="514"/>
      <c r="AE28" s="514"/>
      <c r="AF28" s="515"/>
      <c r="AG28" s="516"/>
      <c r="AH28" s="516"/>
      <c r="AI28" s="522"/>
      <c r="AJ28" s="513"/>
      <c r="AK28" s="516"/>
      <c r="AL28" s="516"/>
      <c r="AM28" s="516"/>
      <c r="AN28" s="516"/>
      <c r="AO28" s="522"/>
      <c r="AP28" s="520"/>
      <c r="AQ28" s="516"/>
      <c r="AR28" s="516"/>
      <c r="AS28" s="516"/>
      <c r="AT28" s="516"/>
      <c r="AU28" s="516"/>
      <c r="AV28" s="522"/>
      <c r="AW28" s="260" t="str">
        <f t="shared" si="3"/>
        <v/>
      </c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</row>
    <row r="29" spans="1:131" s="24" customFormat="1" ht="15" customHeight="1" thickBot="1">
      <c r="A29" s="291">
        <f t="shared" si="0"/>
        <v>0</v>
      </c>
      <c r="B29" s="291">
        <f t="shared" si="1"/>
        <v>0</v>
      </c>
      <c r="C29" s="292">
        <f t="shared" si="2"/>
        <v>0</v>
      </c>
      <c r="D29" s="45">
        <v>26</v>
      </c>
      <c r="E29" s="301"/>
      <c r="F29" s="301"/>
      <c r="G29" s="301"/>
      <c r="H29" s="404" t="str">
        <f>IF(AND(E29&lt;&gt;"",G29=""),"A compléter!","")</f>
        <v/>
      </c>
      <c r="I29" s="408"/>
      <c r="J29" s="513"/>
      <c r="K29" s="514"/>
      <c r="L29" s="518"/>
      <c r="M29" s="561"/>
      <c r="N29" s="514"/>
      <c r="O29" s="518"/>
      <c r="P29" s="561"/>
      <c r="Q29" s="515"/>
      <c r="R29" s="514"/>
      <c r="S29" s="514"/>
      <c r="T29" s="515"/>
      <c r="U29" s="518"/>
      <c r="V29" s="561"/>
      <c r="W29" s="514"/>
      <c r="X29" s="514"/>
      <c r="Y29" s="514"/>
      <c r="Z29" s="514"/>
      <c r="AA29" s="514"/>
      <c r="AB29" s="518"/>
      <c r="AC29" s="561"/>
      <c r="AD29" s="514"/>
      <c r="AE29" s="514"/>
      <c r="AF29" s="515"/>
      <c r="AG29" s="516"/>
      <c r="AH29" s="516"/>
      <c r="AI29" s="522"/>
      <c r="AJ29" s="513"/>
      <c r="AK29" s="516"/>
      <c r="AL29" s="516"/>
      <c r="AM29" s="516"/>
      <c r="AN29" s="516"/>
      <c r="AO29" s="522"/>
      <c r="AP29" s="520"/>
      <c r="AQ29" s="516"/>
      <c r="AR29" s="516"/>
      <c r="AS29" s="516"/>
      <c r="AT29" s="516"/>
      <c r="AU29" s="516"/>
      <c r="AV29" s="522"/>
      <c r="AW29" s="260" t="str">
        <f t="shared" si="3"/>
        <v/>
      </c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</row>
    <row r="30" spans="1:131" s="24" customFormat="1" ht="15" customHeight="1" thickBot="1">
      <c r="A30" s="291">
        <f t="shared" si="0"/>
        <v>0</v>
      </c>
      <c r="B30" s="291">
        <f t="shared" si="1"/>
        <v>0</v>
      </c>
      <c r="C30" s="292">
        <f t="shared" si="2"/>
        <v>0</v>
      </c>
      <c r="D30" s="45">
        <v>27</v>
      </c>
      <c r="E30" s="301"/>
      <c r="F30" s="301"/>
      <c r="G30" s="301"/>
      <c r="H30" s="404" t="str">
        <f t="shared" si="4"/>
        <v/>
      </c>
      <c r="I30" s="408"/>
      <c r="J30" s="513"/>
      <c r="K30" s="514"/>
      <c r="L30" s="518"/>
      <c r="M30" s="561"/>
      <c r="N30" s="514"/>
      <c r="O30" s="518"/>
      <c r="P30" s="561"/>
      <c r="Q30" s="515"/>
      <c r="R30" s="514"/>
      <c r="S30" s="514"/>
      <c r="T30" s="515"/>
      <c r="U30" s="518"/>
      <c r="V30" s="561"/>
      <c r="W30" s="514"/>
      <c r="X30" s="514"/>
      <c r="Y30" s="514"/>
      <c r="Z30" s="514"/>
      <c r="AA30" s="514"/>
      <c r="AB30" s="518"/>
      <c r="AC30" s="561"/>
      <c r="AD30" s="514"/>
      <c r="AE30" s="514"/>
      <c r="AF30" s="515"/>
      <c r="AG30" s="516"/>
      <c r="AH30" s="516"/>
      <c r="AI30" s="522"/>
      <c r="AJ30" s="513"/>
      <c r="AK30" s="516"/>
      <c r="AL30" s="516"/>
      <c r="AM30" s="516"/>
      <c r="AN30" s="516"/>
      <c r="AO30" s="522"/>
      <c r="AP30" s="520"/>
      <c r="AQ30" s="516"/>
      <c r="AR30" s="516"/>
      <c r="AS30" s="516"/>
      <c r="AT30" s="516"/>
      <c r="AU30" s="516"/>
      <c r="AV30" s="522"/>
      <c r="AW30" s="260" t="str">
        <f t="shared" si="3"/>
        <v/>
      </c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</row>
    <row r="31" spans="1:131" s="24" customFormat="1" ht="15" customHeight="1" thickBot="1">
      <c r="A31" s="291">
        <f t="shared" si="0"/>
        <v>0</v>
      </c>
      <c r="B31" s="291">
        <f t="shared" si="1"/>
        <v>0</v>
      </c>
      <c r="C31" s="292">
        <f t="shared" si="2"/>
        <v>0</v>
      </c>
      <c r="D31" s="45">
        <v>28</v>
      </c>
      <c r="E31" s="301"/>
      <c r="F31" s="301"/>
      <c r="G31" s="301"/>
      <c r="H31" s="404" t="str">
        <f t="shared" si="4"/>
        <v/>
      </c>
      <c r="I31" s="408"/>
      <c r="J31" s="513"/>
      <c r="K31" s="514"/>
      <c r="L31" s="518"/>
      <c r="M31" s="561"/>
      <c r="N31" s="514"/>
      <c r="O31" s="518"/>
      <c r="P31" s="561"/>
      <c r="Q31" s="515"/>
      <c r="R31" s="514"/>
      <c r="S31" s="514"/>
      <c r="T31" s="515"/>
      <c r="U31" s="518"/>
      <c r="V31" s="561"/>
      <c r="W31" s="514"/>
      <c r="X31" s="514"/>
      <c r="Y31" s="514"/>
      <c r="Z31" s="514"/>
      <c r="AA31" s="514"/>
      <c r="AB31" s="518"/>
      <c r="AC31" s="561"/>
      <c r="AD31" s="514"/>
      <c r="AE31" s="514"/>
      <c r="AF31" s="515"/>
      <c r="AG31" s="516"/>
      <c r="AH31" s="516"/>
      <c r="AI31" s="522"/>
      <c r="AJ31" s="513"/>
      <c r="AK31" s="516"/>
      <c r="AL31" s="516"/>
      <c r="AM31" s="516"/>
      <c r="AN31" s="516"/>
      <c r="AO31" s="522"/>
      <c r="AP31" s="520"/>
      <c r="AQ31" s="516"/>
      <c r="AR31" s="516"/>
      <c r="AS31" s="516"/>
      <c r="AT31" s="516"/>
      <c r="AU31" s="516"/>
      <c r="AV31" s="522"/>
      <c r="AW31" s="260" t="str">
        <f t="shared" si="3"/>
        <v/>
      </c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</row>
    <row r="32" spans="1:131" s="24" customFormat="1" ht="15" customHeight="1" thickBot="1">
      <c r="A32" s="291">
        <f t="shared" si="0"/>
        <v>0</v>
      </c>
      <c r="B32" s="291">
        <f t="shared" si="1"/>
        <v>0</v>
      </c>
      <c r="C32" s="292">
        <f t="shared" si="2"/>
        <v>0</v>
      </c>
      <c r="D32" s="45">
        <v>29</v>
      </c>
      <c r="E32" s="301"/>
      <c r="F32" s="301"/>
      <c r="G32" s="301"/>
      <c r="H32" s="404" t="str">
        <f t="shared" si="4"/>
        <v/>
      </c>
      <c r="I32" s="408"/>
      <c r="J32" s="513"/>
      <c r="K32" s="514"/>
      <c r="L32" s="518"/>
      <c r="M32" s="561"/>
      <c r="N32" s="514"/>
      <c r="O32" s="518"/>
      <c r="P32" s="561"/>
      <c r="Q32" s="515"/>
      <c r="R32" s="514"/>
      <c r="S32" s="514"/>
      <c r="T32" s="515"/>
      <c r="U32" s="518"/>
      <c r="V32" s="561"/>
      <c r="W32" s="514"/>
      <c r="X32" s="514"/>
      <c r="Y32" s="514"/>
      <c r="Z32" s="514"/>
      <c r="AA32" s="514"/>
      <c r="AB32" s="518"/>
      <c r="AC32" s="561"/>
      <c r="AD32" s="514"/>
      <c r="AE32" s="514"/>
      <c r="AF32" s="515"/>
      <c r="AG32" s="516"/>
      <c r="AH32" s="516"/>
      <c r="AI32" s="522"/>
      <c r="AJ32" s="513"/>
      <c r="AK32" s="516"/>
      <c r="AL32" s="516"/>
      <c r="AM32" s="516"/>
      <c r="AN32" s="516"/>
      <c r="AO32" s="522"/>
      <c r="AP32" s="520"/>
      <c r="AQ32" s="516"/>
      <c r="AR32" s="516"/>
      <c r="AS32" s="516"/>
      <c r="AT32" s="516"/>
      <c r="AU32" s="516"/>
      <c r="AV32" s="522"/>
      <c r="AW32" s="260" t="str">
        <f t="shared" si="3"/>
        <v/>
      </c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</row>
    <row r="33" spans="1:146" s="24" customFormat="1" ht="15" customHeight="1" thickBot="1">
      <c r="A33" s="291">
        <f t="shared" si="0"/>
        <v>0</v>
      </c>
      <c r="B33" s="291">
        <f t="shared" si="1"/>
        <v>0</v>
      </c>
      <c r="C33" s="292">
        <f t="shared" si="2"/>
        <v>0</v>
      </c>
      <c r="D33" s="46">
        <v>30</v>
      </c>
      <c r="E33" s="282"/>
      <c r="F33" s="402"/>
      <c r="G33" s="403"/>
      <c r="H33" s="404" t="str">
        <f t="shared" si="4"/>
        <v/>
      </c>
      <c r="I33" s="409"/>
      <c r="J33" s="567"/>
      <c r="K33" s="563"/>
      <c r="L33" s="568"/>
      <c r="M33" s="562"/>
      <c r="N33" s="563"/>
      <c r="O33" s="568"/>
      <c r="P33" s="562"/>
      <c r="Q33" s="564"/>
      <c r="R33" s="563"/>
      <c r="S33" s="563"/>
      <c r="T33" s="564"/>
      <c r="U33" s="568"/>
      <c r="V33" s="562"/>
      <c r="W33" s="563"/>
      <c r="X33" s="563"/>
      <c r="Y33" s="563"/>
      <c r="Z33" s="563"/>
      <c r="AA33" s="563"/>
      <c r="AB33" s="568"/>
      <c r="AC33" s="562"/>
      <c r="AD33" s="563"/>
      <c r="AE33" s="563"/>
      <c r="AF33" s="564"/>
      <c r="AG33" s="565"/>
      <c r="AH33" s="565"/>
      <c r="AI33" s="566"/>
      <c r="AJ33" s="567"/>
      <c r="AK33" s="565"/>
      <c r="AL33" s="565"/>
      <c r="AM33" s="565"/>
      <c r="AN33" s="565"/>
      <c r="AO33" s="566"/>
      <c r="AP33" s="569"/>
      <c r="AQ33" s="565"/>
      <c r="AR33" s="565"/>
      <c r="AS33" s="565"/>
      <c r="AT33" s="565"/>
      <c r="AU33" s="565"/>
      <c r="AV33" s="566"/>
      <c r="AW33" s="260" t="str">
        <f t="shared" si="3"/>
        <v/>
      </c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</row>
    <row r="34" spans="1:146" s="5" customFormat="1" ht="5.25" customHeight="1" thickBot="1">
      <c r="A34" s="21"/>
      <c r="B34" s="21"/>
      <c r="C34" s="21"/>
      <c r="D34" s="47"/>
      <c r="E34" s="48"/>
      <c r="F34" s="48"/>
      <c r="G34" s="48"/>
      <c r="H34" s="48"/>
      <c r="I34" s="48"/>
      <c r="J34" s="38"/>
      <c r="K34" s="38"/>
      <c r="L34" s="38"/>
      <c r="M34" s="38"/>
      <c r="N34" s="38"/>
      <c r="O34" s="38"/>
      <c r="P34" s="39"/>
      <c r="Q34" s="39"/>
      <c r="R34" s="39"/>
      <c r="S34" s="39"/>
      <c r="T34" s="39"/>
      <c r="U34" s="39"/>
      <c r="V34" s="39"/>
      <c r="W34" s="39"/>
      <c r="X34" s="39"/>
      <c r="Y34" s="40"/>
      <c r="Z34" s="40"/>
      <c r="AA34" s="40"/>
      <c r="AB34" s="39"/>
      <c r="AC34" s="39"/>
      <c r="AD34" s="39"/>
      <c r="AE34" s="39"/>
      <c r="AF34" s="39"/>
      <c r="AG34" s="40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2"/>
      <c r="CX34" s="22"/>
      <c r="CY34" s="22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3"/>
    </row>
    <row r="35" spans="1:146" s="11" customFormat="1" ht="11.25" customHeight="1">
      <c r="A35" s="585" t="s">
        <v>1</v>
      </c>
      <c r="B35" s="586"/>
      <c r="C35" s="586"/>
      <c r="D35" s="586"/>
      <c r="E35" s="586"/>
      <c r="F35" s="587"/>
      <c r="G35" s="49"/>
      <c r="H35" s="49"/>
      <c r="I35" s="49"/>
      <c r="Y35" s="12"/>
      <c r="Z35" s="12"/>
      <c r="AA35" s="12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2"/>
      <c r="CX35" s="22"/>
      <c r="CY35" s="22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3"/>
    </row>
    <row r="36" spans="1:146" ht="11.25" customHeight="1">
      <c r="A36" s="588"/>
      <c r="B36" s="589"/>
      <c r="C36" s="589"/>
      <c r="D36" s="589"/>
      <c r="E36" s="589"/>
      <c r="F36" s="590"/>
      <c r="G36" s="49"/>
      <c r="H36" s="49"/>
      <c r="I36" s="49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48"/>
      <c r="Z36" s="48"/>
      <c r="AA36" s="48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600" t="str">
        <f>IF(AW36&gt;1,"Nombre de lignes à compléter : ",IF(AW36=1,"1 ligne à compléter",""))</f>
        <v/>
      </c>
      <c r="AQ36" s="600"/>
      <c r="AR36" s="600"/>
      <c r="AS36" s="600"/>
      <c r="AT36" s="600"/>
      <c r="AU36" s="600"/>
      <c r="AV36" s="600"/>
      <c r="AW36" s="20">
        <f>COUNTIF(AW4:AW33,"!")</f>
        <v>0</v>
      </c>
      <c r="AX36" s="11"/>
      <c r="AY36" s="11"/>
      <c r="AZ36" s="11"/>
      <c r="BA36" s="11"/>
      <c r="BB36" s="7"/>
      <c r="BC36" s="8"/>
      <c r="CW36" s="21"/>
      <c r="CX36" s="21"/>
      <c r="CY36" s="21"/>
      <c r="DA36" s="22"/>
      <c r="DB36" s="22"/>
      <c r="DC36" s="22"/>
      <c r="EL36" s="21"/>
      <c r="EM36" s="21"/>
      <c r="EN36" s="21"/>
      <c r="EO36" s="21"/>
      <c r="EP36" s="23"/>
    </row>
    <row r="37" spans="1:146" ht="7" customHeight="1">
      <c r="A37" s="579"/>
      <c r="B37" s="581" t="s">
        <v>48</v>
      </c>
      <c r="C37" s="582"/>
      <c r="D37" s="582"/>
      <c r="E37" s="582"/>
      <c r="F37" s="583"/>
      <c r="G37" s="357"/>
      <c r="H37" s="357"/>
      <c r="I37" s="357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48"/>
      <c r="Z37" s="48"/>
      <c r="AA37" s="48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</row>
    <row r="38" spans="1:146" ht="7" customHeight="1">
      <c r="A38" s="580"/>
      <c r="B38" s="584"/>
      <c r="C38" s="582"/>
      <c r="D38" s="582"/>
      <c r="E38" s="582"/>
      <c r="F38" s="583"/>
      <c r="G38" s="357"/>
      <c r="H38" s="357"/>
      <c r="I38" s="357"/>
      <c r="Y38" s="283"/>
      <c r="Z38" s="283"/>
      <c r="AA38" s="283"/>
      <c r="AX38" s="7"/>
    </row>
    <row r="39" spans="1:146" ht="8.25" customHeight="1">
      <c r="A39" s="32"/>
      <c r="B39" s="58"/>
      <c r="C39" s="58"/>
      <c r="D39" s="58"/>
      <c r="E39" s="58"/>
      <c r="F39" s="59"/>
      <c r="G39" s="406"/>
      <c r="H39" s="407"/>
      <c r="I39" s="407"/>
      <c r="M39" s="23"/>
      <c r="Y39" s="283"/>
      <c r="Z39" s="283"/>
      <c r="AA39" s="283"/>
      <c r="AX39" s="7"/>
    </row>
    <row r="40" spans="1:146" ht="7" customHeight="1">
      <c r="A40" s="577"/>
      <c r="B40" s="581" t="s">
        <v>49</v>
      </c>
      <c r="C40" s="582"/>
      <c r="D40" s="582"/>
      <c r="E40" s="582"/>
      <c r="F40" s="583"/>
      <c r="G40" s="50"/>
      <c r="H40" s="50"/>
      <c r="I40" s="50"/>
      <c r="Y40" s="283"/>
      <c r="Z40" s="283"/>
      <c r="AA40" s="283"/>
      <c r="AX40" s="7"/>
    </row>
    <row r="41" spans="1:146" ht="7" customHeight="1">
      <c r="A41" s="578"/>
      <c r="B41" s="584"/>
      <c r="C41" s="582"/>
      <c r="D41" s="582"/>
      <c r="E41" s="582"/>
      <c r="F41" s="583"/>
      <c r="G41" s="50"/>
      <c r="H41" s="50"/>
      <c r="I41" s="50"/>
      <c r="X41" s="283"/>
      <c r="Y41" s="283"/>
      <c r="Z41" s="283"/>
      <c r="AA41" s="283"/>
    </row>
    <row r="42" spans="1:146" ht="7.5" customHeight="1">
      <c r="A42" s="60"/>
      <c r="B42" s="58"/>
      <c r="C42" s="58"/>
      <c r="D42" s="58"/>
      <c r="E42" s="58"/>
      <c r="F42" s="59"/>
      <c r="G42" s="406"/>
      <c r="H42" s="407"/>
      <c r="I42" s="407"/>
      <c r="Y42" s="283"/>
      <c r="Z42" s="283"/>
      <c r="AA42" s="283"/>
    </row>
    <row r="43" spans="1:146" ht="7" customHeight="1">
      <c r="B43" s="591"/>
      <c r="C43" s="582"/>
      <c r="D43" s="582"/>
      <c r="E43" s="582"/>
      <c r="F43" s="583"/>
      <c r="G43" s="50"/>
      <c r="H43" s="50"/>
      <c r="I43" s="50"/>
      <c r="Y43" s="283"/>
      <c r="Z43" s="283"/>
      <c r="AA43" s="283"/>
    </row>
    <row r="44" spans="1:146" ht="7" customHeight="1">
      <c r="B44" s="582"/>
      <c r="C44" s="582"/>
      <c r="D44" s="582"/>
      <c r="E44" s="582"/>
      <c r="F44" s="583"/>
      <c r="G44" s="50"/>
      <c r="H44" s="50"/>
      <c r="I44" s="50"/>
      <c r="Y44" s="283"/>
      <c r="Z44" s="283"/>
      <c r="AA44" s="283"/>
    </row>
    <row r="45" spans="1:146" ht="8.25" customHeight="1">
      <c r="A45" s="61"/>
      <c r="B45" s="58"/>
      <c r="C45" s="58"/>
      <c r="D45" s="58"/>
      <c r="E45" s="58"/>
      <c r="F45" s="59"/>
      <c r="G45" s="406"/>
      <c r="H45" s="407"/>
      <c r="I45" s="407"/>
      <c r="Y45" s="283"/>
      <c r="Z45" s="283"/>
      <c r="AA45" s="283"/>
    </row>
    <row r="46" spans="1:146" ht="7" customHeight="1">
      <c r="B46" s="572"/>
      <c r="C46" s="573"/>
      <c r="D46" s="573"/>
      <c r="E46" s="573"/>
      <c r="F46" s="574"/>
      <c r="G46" s="114" t="s">
        <v>34</v>
      </c>
      <c r="H46" s="51"/>
      <c r="I46" s="51"/>
      <c r="Y46" s="283"/>
      <c r="Z46" s="283"/>
      <c r="AA46" s="283"/>
    </row>
    <row r="47" spans="1:146" ht="7" customHeight="1">
      <c r="B47" s="573"/>
      <c r="C47" s="573"/>
      <c r="D47" s="573"/>
      <c r="E47" s="573"/>
      <c r="F47" s="574"/>
      <c r="G47" s="51"/>
      <c r="H47" s="51"/>
      <c r="I47" s="51"/>
      <c r="Y47" s="283"/>
      <c r="Z47" s="283"/>
      <c r="AA47" s="283"/>
    </row>
    <row r="48" spans="1:146" ht="3.75" customHeight="1" thickBot="1">
      <c r="A48" s="62"/>
      <c r="B48" s="63"/>
      <c r="C48" s="63"/>
      <c r="D48" s="26"/>
      <c r="E48" s="63"/>
      <c r="F48" s="64"/>
      <c r="G48" s="23"/>
      <c r="H48" s="23"/>
      <c r="I48" s="23"/>
      <c r="Y48" s="136"/>
      <c r="Z48" s="283"/>
    </row>
  </sheetData>
  <sheetProtection algorithmName="SHA-512" hashValue="pO/mOxsTd2+BoZH/cRlkC7fkXzItgZ1RsJPXN9m86jT4yAwShqbnU0GO0FfJ6qlWLX/ak799xzJ9SUmkyuQ93A==" saltValue="1IOMio7Cjjk0di1gdrL5ew==" spinCount="100000" sheet="1" objects="1" scenarios="1" selectLockedCells="1"/>
  <mergeCells count="16">
    <mergeCell ref="B1:I1"/>
    <mergeCell ref="B37:F38"/>
    <mergeCell ref="AW1:AW2"/>
    <mergeCell ref="AP36:AV36"/>
    <mergeCell ref="AC1:AF1"/>
    <mergeCell ref="AG1:AI1"/>
    <mergeCell ref="AQ1:AS1"/>
    <mergeCell ref="AT1:AV1"/>
    <mergeCell ref="B46:F47"/>
    <mergeCell ref="I2:I3"/>
    <mergeCell ref="A40:A41"/>
    <mergeCell ref="A37:A38"/>
    <mergeCell ref="B40:F41"/>
    <mergeCell ref="A35:F36"/>
    <mergeCell ref="B43:F44"/>
    <mergeCell ref="D2:H2"/>
  </mergeCells>
  <phoneticPr fontId="0" type="noConversion"/>
  <conditionalFormatting sqref="AW4:AW33">
    <cfRule type="cellIs" dxfId="252" priority="5" stopIfTrue="1" operator="equal">
      <formula>"a"</formula>
    </cfRule>
    <cfRule type="cellIs" dxfId="251" priority="6" stopIfTrue="1" operator="equal">
      <formula>"!"</formula>
    </cfRule>
  </conditionalFormatting>
  <conditionalFormatting sqref="AW36">
    <cfRule type="cellIs" dxfId="250" priority="1" stopIfTrue="1" operator="greaterThan">
      <formula>1</formula>
    </cfRule>
    <cfRule type="cellIs" dxfId="249" priority="2" stopIfTrue="1" operator="equal">
      <formula>0</formula>
    </cfRule>
    <cfRule type="cellIs" dxfId="248" priority="3" stopIfTrue="1" operator="equal">
      <formula>1</formula>
    </cfRule>
  </conditionalFormatting>
  <conditionalFormatting sqref="AP36:AV36">
    <cfRule type="cellIs" dxfId="247" priority="12" stopIfTrue="1" operator="notEqual">
      <formula>""</formula>
    </cfRule>
  </conditionalFormatting>
  <dataValidations xWindow="555" yWindow="453" count="16">
    <dataValidation type="list" allowBlank="1" showDropDown="1" showInputMessage="1" showErrorMessage="1" sqref="K34:M34 O34">
      <formula1>"0,1,9,a,A"</formula1>
    </dataValidation>
    <dataValidation type="list" allowBlank="1" showDropDown="1" showInputMessage="1" showErrorMessage="1" sqref="J34">
      <formula1>"0,1,2,3,9,a,A"</formula1>
    </dataValidation>
    <dataValidation type="whole" allowBlank="1" showInputMessage="1" showErrorMessage="1" error="Nombre entier compris entre 1 et 99999" sqref="A3:B33">
      <formula1>1</formula1>
      <formula2>99999</formula2>
    </dataValidation>
    <dataValidation type="list" allowBlank="1" showDropDown="1" showInputMessage="1" showErrorMessage="1" error="Uniquement a ou A si l'élève est absent à la totalité de l'épreuve." prompt="Uniquement si L'ELEVE EST ABSENT A LA TOTALITE DE L'EPREUVE,         indiquez a ou A" sqref="I4:I33">
      <formula1>"a,A"</formula1>
    </dataValidation>
    <dataValidation type="decimal" operator="lessThanOrEqual" allowBlank="1" showInputMessage="1" showErrorMessage="1" error="Pas de valeur au-delà de 2!" sqref="Y34 N34">
      <formula1>2</formula1>
    </dataValidation>
    <dataValidation type="decimal" allowBlank="1" showInputMessage="1" showErrorMessage="1" error="Résultat entre 0 et 3" sqref="N4:N33 P4:P33 AB4:AB33 AI4:AL33">
      <formula1>0</formula1>
      <formula2>3</formula2>
    </dataValidation>
    <dataValidation type="decimal" allowBlank="1" showInputMessage="1" showErrorMessage="1" error="Résultat entre 0 et 1" sqref="Q4:S33 W4:Z33 AD4:AF33 AH4:AH33 AO4:AO33 AQ4:AU33 K4:M33">
      <formula1>0</formula1>
      <formula2>1</formula2>
    </dataValidation>
    <dataValidation type="decimal" allowBlank="1" showInputMessage="1" showErrorMessage="1" error="Résultat entre 0 et 2" sqref="O4:O33 T4:T33 AC4:AC33 AM4:AM33 AV4:AV33">
      <formula1>0</formula1>
      <formula2>2</formula2>
    </dataValidation>
    <dataValidation type="decimal" allowBlank="1" showDropDown="1" showInputMessage="1" showErrorMessage="1" error="Résultat entre 0 et 2" sqref="U4:U33">
      <formula1>0</formula1>
      <formula2>2</formula2>
    </dataValidation>
    <dataValidation type="decimal" allowBlank="1" showInputMessage="1" showErrorMessage="1" error="Résultat entre 0 et 7" sqref="V4:V33">
      <formula1>0</formula1>
      <formula2>7</formula2>
    </dataValidation>
    <dataValidation type="decimal" allowBlank="1" showInputMessage="1" showErrorMessage="1" error="Résultat entre 0 et 1" sqref="AA4:AA33">
      <formula1>0</formula1>
      <formula2>1</formula2>
    </dataValidation>
    <dataValidation type="decimal" allowBlank="1" showInputMessage="1" showErrorMessage="1" error="Résultat entre 0 et 1" sqref="AG4:AG33">
      <formula1>0</formula1>
      <formula2>2</formula2>
    </dataValidation>
    <dataValidation type="decimal" allowBlank="1" showDropDown="1" showInputMessage="1" showErrorMessage="1" error="Résultat entre 0 et 4" sqref="AN4:AN33">
      <formula1>0</formula1>
      <formula2>4</formula2>
    </dataValidation>
    <dataValidation type="decimal" allowBlank="1" showInputMessage="1" showErrorMessage="1" error="Résultat entre 0 et 6" sqref="AP4:AP33">
      <formula1>0</formula1>
      <formula2>6</formula2>
    </dataValidation>
    <dataValidation type="decimal" allowBlank="1" showDropDown="1" showInputMessage="1" showErrorMessage="1" error="Résultat entre 0 et 7" sqref="J4:J33">
      <formula1>0</formula1>
      <formula2>7</formula2>
    </dataValidation>
    <dataValidation type="list" allowBlank="1" showInputMessage="1" showErrorMessage="1" prompt="Cliquez sur le carré ci-dessus pour sélectionner la catégorie adéquate." sqref="G4:G33">
      <formula1>"2C,2S,3SDO,forme 3"</formula1>
    </dataValidation>
  </dataValidations>
  <pageMargins left="0.31496062992125984" right="0.27559055118110237" top="0.47244094488188981" bottom="0.47244094488188981" header="0.31496062992125984" footer="0.23622047244094491"/>
  <pageSetup paperSize="9" scale="57" fitToWidth="12" pageOrder="overThenDown" orientation="landscape" horizontalDpi="300" verticalDpi="300" r:id="rId1"/>
  <headerFooter>
    <oddHeader>&amp;C_x000D_</oddHeader>
    <oddFooter>&amp;LÉvaluation externe FESeC - EDM - juin 2015&amp;C&amp;A</oddFooter>
  </headerFooter>
  <colBreaks count="2" manualBreakCount="2">
    <brk id="16" max="47" man="1"/>
    <brk id="3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indexed="52"/>
  </sheetPr>
  <dimension ref="A1:BK59"/>
  <sheetViews>
    <sheetView view="pageBreakPreview" zoomScaleNormal="100" zoomScaleSheetLayoutView="100" workbookViewId="0">
      <pane xSplit="8" ySplit="4" topLeftCell="L5" activePane="bottomRight" state="frozen"/>
      <selection pane="topRight" activeCell="I1" sqref="I1"/>
      <selection pane="bottomLeft" activeCell="A5" sqref="A5"/>
      <selection pane="bottomRight" activeCell="E7" sqref="E7"/>
    </sheetView>
  </sheetViews>
  <sheetFormatPr baseColWidth="10" defaultColWidth="11.453125" defaultRowHeight="12.5"/>
  <cols>
    <col min="1" max="1" width="8.7265625" style="21" customWidth="1"/>
    <col min="2" max="2" width="9.1796875" style="23" customWidth="1"/>
    <col min="3" max="3" width="8" style="23" customWidth="1"/>
    <col min="4" max="4" width="2.81640625" style="23" customWidth="1"/>
    <col min="5" max="5" width="17.54296875" style="23" customWidth="1"/>
    <col min="6" max="6" width="16" style="23" customWidth="1"/>
    <col min="7" max="7" width="11.26953125" style="23" customWidth="1"/>
    <col min="8" max="8" width="7.26953125" style="21" customWidth="1"/>
    <col min="9" max="9" width="1.7265625" style="4" customWidth="1"/>
    <col min="10" max="10" width="10.7265625" style="8" customWidth="1"/>
    <col min="11" max="11" width="10.7265625" style="9" customWidth="1"/>
    <col min="12" max="12" width="1.7265625" style="8" customWidth="1"/>
    <col min="13" max="13" width="10.7265625" style="8" customWidth="1"/>
    <col min="14" max="14" width="10.7265625" style="9" customWidth="1"/>
    <col min="15" max="15" width="10.7265625" style="8" customWidth="1"/>
    <col min="16" max="16" width="11" style="9" customWidth="1"/>
    <col min="17" max="17" width="1.26953125" style="4" customWidth="1"/>
    <col min="18" max="18" width="15.7265625" style="8" customWidth="1"/>
    <col min="19" max="19" width="3.36328125" style="8" customWidth="1"/>
    <col min="20" max="20" width="3.453125" style="8" customWidth="1"/>
    <col min="21" max="21" width="3.7265625" style="8" customWidth="1"/>
    <col min="22" max="23" width="3.54296875" style="8" customWidth="1"/>
    <col min="24" max="24" width="6.81640625" style="8" customWidth="1"/>
    <col min="25" max="26" width="4.7265625" style="8" customWidth="1"/>
    <col min="27" max="27" width="10.7265625" style="8" customWidth="1"/>
    <col min="28" max="28" width="4.7265625" style="8" customWidth="1"/>
    <col min="29" max="29" width="3.7265625" style="8" customWidth="1"/>
    <col min="30" max="30" width="7.453125" style="8" customWidth="1"/>
    <col min="31" max="39" width="4.7265625" style="8" customWidth="1"/>
    <col min="40" max="40" width="10.7265625" style="4" customWidth="1"/>
    <col min="41" max="46" width="4.7265625" style="4" customWidth="1"/>
    <col min="47" max="47" width="8" style="4" customWidth="1"/>
    <col min="48" max="48" width="7.26953125" style="4" customWidth="1"/>
    <col min="49" max="50" width="4.7265625" style="4" customWidth="1"/>
    <col min="51" max="51" width="10.1796875" style="4" customWidth="1"/>
    <col min="52" max="52" width="5.26953125" style="4" customWidth="1"/>
    <col min="53" max="53" width="4.81640625" style="4" customWidth="1"/>
    <col min="54" max="61" width="4.26953125" style="4" customWidth="1"/>
    <col min="62" max="62" width="2.81640625" style="4" customWidth="1"/>
    <col min="63" max="63" width="10.1796875" style="4" customWidth="1"/>
    <col min="64" max="16384" width="11.453125" style="4"/>
  </cols>
  <sheetData>
    <row r="1" spans="1:63" ht="36.75" customHeight="1" thickBot="1">
      <c r="A1" s="266" t="s">
        <v>37</v>
      </c>
      <c r="B1" s="266" t="s">
        <v>38</v>
      </c>
      <c r="C1" s="267" t="str">
        <f>'Encodage réponses Es'!C2</f>
        <v>Classe</v>
      </c>
      <c r="D1" s="77"/>
      <c r="E1" s="663" t="s">
        <v>10</v>
      </c>
      <c r="F1" s="664"/>
      <c r="G1" s="664"/>
      <c r="H1" s="665"/>
      <c r="I1" s="628"/>
      <c r="J1" s="616" t="s">
        <v>47</v>
      </c>
      <c r="K1" s="617"/>
      <c r="L1" s="101"/>
      <c r="M1" s="622" t="s">
        <v>57</v>
      </c>
      <c r="N1" s="623"/>
      <c r="O1" s="610" t="s">
        <v>58</v>
      </c>
      <c r="P1" s="611"/>
      <c r="Q1" s="131"/>
      <c r="R1" s="130"/>
      <c r="S1" s="635" t="s">
        <v>59</v>
      </c>
      <c r="T1" s="636"/>
      <c r="U1" s="636"/>
      <c r="V1" s="636"/>
      <c r="W1" s="636"/>
      <c r="X1" s="636"/>
      <c r="Y1" s="636"/>
      <c r="Z1" s="636"/>
      <c r="AA1" s="637"/>
      <c r="AB1" s="629" t="s">
        <v>54</v>
      </c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1"/>
      <c r="AO1" s="645" t="s">
        <v>61</v>
      </c>
      <c r="AP1" s="646"/>
      <c r="AQ1" s="646"/>
      <c r="AR1" s="646"/>
      <c r="AS1" s="646"/>
      <c r="AT1" s="646"/>
      <c r="AU1" s="646"/>
      <c r="AV1" s="646"/>
      <c r="AW1" s="646"/>
      <c r="AX1" s="646"/>
      <c r="AY1" s="647"/>
      <c r="AZ1" s="648" t="s">
        <v>65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50"/>
    </row>
    <row r="2" spans="1:63" ht="30" customHeight="1" thickBot="1">
      <c r="A2" s="261">
        <f>'Encodage réponses Es'!A3</f>
        <v>0</v>
      </c>
      <c r="B2" s="268">
        <f>'Encodage réponses Es'!B3</f>
        <v>0</v>
      </c>
      <c r="C2" s="267">
        <f>'Encodage réponses Es'!C3</f>
        <v>0</v>
      </c>
      <c r="D2" s="78"/>
      <c r="E2" s="666"/>
      <c r="F2" s="667"/>
      <c r="G2" s="667"/>
      <c r="H2" s="668"/>
      <c r="I2" s="628"/>
      <c r="J2" s="618"/>
      <c r="K2" s="619"/>
      <c r="L2" s="102"/>
      <c r="M2" s="624"/>
      <c r="N2" s="625"/>
      <c r="O2" s="612"/>
      <c r="P2" s="613"/>
      <c r="Q2" s="126"/>
      <c r="R2" s="133"/>
      <c r="S2" s="694" t="s">
        <v>138</v>
      </c>
      <c r="T2" s="695"/>
      <c r="U2" s="695"/>
      <c r="V2" s="695"/>
      <c r="W2" s="696"/>
      <c r="X2" s="539" t="s">
        <v>52</v>
      </c>
      <c r="Y2" s="539" t="s">
        <v>219</v>
      </c>
      <c r="Z2" s="539" t="s">
        <v>220</v>
      </c>
      <c r="AA2" s="638">
        <f>SUM(S4:Z4)</f>
        <v>19</v>
      </c>
      <c r="AB2" s="697" t="s">
        <v>221</v>
      </c>
      <c r="AC2" s="695"/>
      <c r="AD2" s="695"/>
      <c r="AE2" s="695"/>
      <c r="AF2" s="696"/>
      <c r="AG2" s="697" t="s">
        <v>55</v>
      </c>
      <c r="AH2" s="695"/>
      <c r="AI2" s="695"/>
      <c r="AJ2" s="695"/>
      <c r="AK2" s="696"/>
      <c r="AL2" s="697" t="s">
        <v>137</v>
      </c>
      <c r="AM2" s="696"/>
      <c r="AN2" s="632">
        <f>SUM(AB4:AM4)</f>
        <v>21</v>
      </c>
      <c r="AO2" s="698" t="s">
        <v>62</v>
      </c>
      <c r="AP2" s="695"/>
      <c r="AQ2" s="695"/>
      <c r="AR2" s="696"/>
      <c r="AS2" s="698" t="s">
        <v>103</v>
      </c>
      <c r="AT2" s="695"/>
      <c r="AU2" s="696"/>
      <c r="AV2" s="541" t="s">
        <v>64</v>
      </c>
      <c r="AW2" s="699" t="s">
        <v>216</v>
      </c>
      <c r="AX2" s="700"/>
      <c r="AY2" s="632">
        <f>SUM(AO4:AX4)</f>
        <v>18</v>
      </c>
      <c r="AZ2" s="651" t="s">
        <v>66</v>
      </c>
      <c r="BA2" s="652"/>
      <c r="BB2" s="651" t="s">
        <v>67</v>
      </c>
      <c r="BC2" s="653"/>
      <c r="BD2" s="653"/>
      <c r="BE2" s="653"/>
      <c r="BF2" s="653"/>
      <c r="BG2" s="653"/>
      <c r="BH2" s="652"/>
      <c r="BI2" s="651" t="s">
        <v>136</v>
      </c>
      <c r="BJ2" s="652"/>
      <c r="BK2" s="632">
        <f>SUM(AZ4:BI4)</f>
        <v>22</v>
      </c>
    </row>
    <row r="3" spans="1:63" ht="21.75" customHeight="1" thickBot="1">
      <c r="A3" s="255"/>
      <c r="B3" s="256"/>
      <c r="C3" s="256"/>
      <c r="D3" s="79"/>
      <c r="E3" s="675" t="s">
        <v>24</v>
      </c>
      <c r="F3" s="676"/>
      <c r="G3" s="677"/>
      <c r="H3" s="669" t="s">
        <v>25</v>
      </c>
      <c r="I3" s="628"/>
      <c r="J3" s="620"/>
      <c r="K3" s="621"/>
      <c r="L3" s="103"/>
      <c r="M3" s="626"/>
      <c r="N3" s="627"/>
      <c r="O3" s="614"/>
      <c r="P3" s="615"/>
      <c r="Q3" s="132"/>
      <c r="R3" s="134" t="s">
        <v>39</v>
      </c>
      <c r="S3" s="536">
        <v>1</v>
      </c>
      <c r="T3" s="537">
        <v>2</v>
      </c>
      <c r="U3" s="537">
        <v>4</v>
      </c>
      <c r="V3" s="537">
        <v>5</v>
      </c>
      <c r="W3" s="538">
        <v>10</v>
      </c>
      <c r="X3" s="540">
        <v>3</v>
      </c>
      <c r="Y3" s="540">
        <v>6</v>
      </c>
      <c r="Z3" s="540">
        <v>19</v>
      </c>
      <c r="AA3" s="639"/>
      <c r="AB3" s="641">
        <v>13</v>
      </c>
      <c r="AC3" s="642"/>
      <c r="AD3" s="537">
        <v>15</v>
      </c>
      <c r="AE3" s="537">
        <v>16</v>
      </c>
      <c r="AF3" s="538">
        <v>17</v>
      </c>
      <c r="AG3" s="536">
        <v>7</v>
      </c>
      <c r="AH3" s="537">
        <v>8</v>
      </c>
      <c r="AI3" s="537">
        <v>9</v>
      </c>
      <c r="AJ3" s="537">
        <v>12</v>
      </c>
      <c r="AK3" s="538">
        <v>14</v>
      </c>
      <c r="AL3" s="536">
        <v>11</v>
      </c>
      <c r="AM3" s="538">
        <v>18</v>
      </c>
      <c r="AN3" s="633"/>
      <c r="AO3" s="530" t="s">
        <v>69</v>
      </c>
      <c r="AP3" s="531" t="s">
        <v>70</v>
      </c>
      <c r="AQ3" s="531">
        <v>5</v>
      </c>
      <c r="AR3" s="532" t="s">
        <v>225</v>
      </c>
      <c r="AS3" s="530" t="s">
        <v>68</v>
      </c>
      <c r="AT3" s="531" t="s">
        <v>112</v>
      </c>
      <c r="AU3" s="532" t="s">
        <v>214</v>
      </c>
      <c r="AV3" s="544" t="s">
        <v>71</v>
      </c>
      <c r="AW3" s="543" t="s">
        <v>72</v>
      </c>
      <c r="AX3" s="542">
        <v>3</v>
      </c>
      <c r="AY3" s="633"/>
      <c r="AZ3" s="534" t="s">
        <v>222</v>
      </c>
      <c r="BA3" s="535" t="s">
        <v>223</v>
      </c>
      <c r="BB3" s="545" t="s">
        <v>215</v>
      </c>
      <c r="BC3" s="546" t="s">
        <v>218</v>
      </c>
      <c r="BD3" s="546" t="s">
        <v>224</v>
      </c>
      <c r="BE3" s="546" t="s">
        <v>217</v>
      </c>
      <c r="BF3" s="546" t="s">
        <v>56</v>
      </c>
      <c r="BG3" s="546" t="s">
        <v>226</v>
      </c>
      <c r="BH3" s="547" t="s">
        <v>227</v>
      </c>
      <c r="BI3" s="654" t="s">
        <v>63</v>
      </c>
      <c r="BJ3" s="652"/>
      <c r="BK3" s="633"/>
    </row>
    <row r="4" spans="1:63" s="10" customFormat="1" ht="21.75" customHeight="1" thickBot="1">
      <c r="A4" s="254"/>
      <c r="B4" s="257"/>
      <c r="C4" s="257"/>
      <c r="D4" s="80"/>
      <c r="E4" s="112" t="s">
        <v>33</v>
      </c>
      <c r="F4" s="113" t="s">
        <v>27</v>
      </c>
      <c r="G4" s="113" t="s">
        <v>20</v>
      </c>
      <c r="H4" s="670"/>
      <c r="I4" s="628"/>
      <c r="J4" s="370">
        <f>M4+O4</f>
        <v>80</v>
      </c>
      <c r="K4" s="371" t="s">
        <v>9</v>
      </c>
      <c r="L4" s="104"/>
      <c r="M4" s="366">
        <f>SUM(AA2,AN2)</f>
        <v>40</v>
      </c>
      <c r="N4" s="367" t="s">
        <v>9</v>
      </c>
      <c r="O4" s="368">
        <f>SUM(AY2,BK2)</f>
        <v>40</v>
      </c>
      <c r="P4" s="369" t="s">
        <v>9</v>
      </c>
      <c r="Q4" s="80"/>
      <c r="R4" s="498" t="s">
        <v>40</v>
      </c>
      <c r="S4" s="533">
        <v>7</v>
      </c>
      <c r="T4" s="533">
        <v>1</v>
      </c>
      <c r="U4" s="533">
        <v>1</v>
      </c>
      <c r="V4" s="533">
        <v>3</v>
      </c>
      <c r="W4" s="533">
        <f>IF('Encodage réponses Es'!M3="","",'Encodage réponses Es'!M3)</f>
        <v>1</v>
      </c>
      <c r="X4" s="533">
        <v>1</v>
      </c>
      <c r="Y4" s="533">
        <f>IF('Encodage réponses Es'!O3="","",'Encodage réponses Es'!O3)</f>
        <v>2</v>
      </c>
      <c r="Z4" s="533">
        <v>3</v>
      </c>
      <c r="AA4" s="640"/>
      <c r="AB4" s="643">
        <v>7</v>
      </c>
      <c r="AC4" s="643"/>
      <c r="AD4" s="533">
        <f>IF('Encodage réponses Es'!S3="","",'Encodage réponses Es'!S3)</f>
        <v>1</v>
      </c>
      <c r="AE4" s="533">
        <v>1</v>
      </c>
      <c r="AF4" s="533">
        <v>1</v>
      </c>
      <c r="AG4" s="533">
        <v>3</v>
      </c>
      <c r="AH4" s="533">
        <v>1</v>
      </c>
      <c r="AI4" s="533">
        <v>1</v>
      </c>
      <c r="AJ4" s="533">
        <v>2</v>
      </c>
      <c r="AK4" s="533">
        <v>1</v>
      </c>
      <c r="AL4" s="533">
        <v>2</v>
      </c>
      <c r="AM4" s="533">
        <f>IF('Encodage réponses Es'!AA3="","",'Encodage réponses Es'!AA3)</f>
        <v>1</v>
      </c>
      <c r="AN4" s="634"/>
      <c r="AO4" s="527">
        <v>1</v>
      </c>
      <c r="AP4" s="528">
        <v>1</v>
      </c>
      <c r="AQ4" s="526">
        <v>3</v>
      </c>
      <c r="AR4" s="529">
        <v>2</v>
      </c>
      <c r="AS4" s="529">
        <v>2</v>
      </c>
      <c r="AT4" s="529">
        <v>1</v>
      </c>
      <c r="AU4" s="529">
        <v>1</v>
      </c>
      <c r="AV4" s="529">
        <v>1</v>
      </c>
      <c r="AW4" s="529">
        <v>3</v>
      </c>
      <c r="AX4" s="529">
        <v>3</v>
      </c>
      <c r="AY4" s="655"/>
      <c r="AZ4" s="533">
        <v>1</v>
      </c>
      <c r="BA4" s="533">
        <v>6</v>
      </c>
      <c r="BB4" s="533">
        <v>3</v>
      </c>
      <c r="BC4" s="533">
        <v>2</v>
      </c>
      <c r="BD4" s="533">
        <v>4</v>
      </c>
      <c r="BE4" s="533">
        <v>1</v>
      </c>
      <c r="BF4" s="533">
        <f>IF('Encodage réponses Es'!AO3="","",'Encodage réponses Es'!AO3)</f>
        <v>1</v>
      </c>
      <c r="BG4" s="533">
        <v>1</v>
      </c>
      <c r="BH4" s="533">
        <v>1</v>
      </c>
      <c r="BI4" s="643">
        <v>2</v>
      </c>
      <c r="BJ4" s="643"/>
      <c r="BK4" s="689"/>
    </row>
    <row r="5" spans="1:63" ht="12" customHeight="1" thickBot="1">
      <c r="A5" s="254">
        <f>IF('Encodage réponses Es'!A4="","",'Encodage réponses Es'!A4)</f>
        <v>0</v>
      </c>
      <c r="B5" s="258">
        <f>IF('Encodage réponses Es'!B4="","",'Encodage réponses Es'!B4)</f>
        <v>0</v>
      </c>
      <c r="C5" s="258">
        <f>IF('Encodage réponses Es'!C4="","",'Encodage réponses Es'!C4)</f>
        <v>0</v>
      </c>
      <c r="D5" s="239">
        <f>'Encodage réponses Es'!D4</f>
        <v>1</v>
      </c>
      <c r="E5" s="296" t="str">
        <f>IF('Encodage réponses Es'!E4="","",'Encodage réponses Es'!E4)</f>
        <v/>
      </c>
      <c r="F5" s="297" t="str">
        <f>IF('Encodage réponses Es'!F4="","",'Encodage réponses Es'!F4)</f>
        <v/>
      </c>
      <c r="G5" s="293" t="str">
        <f>IF('Encodage réponses Es'!G4="","",'Encodage réponses Es'!G4)</f>
        <v/>
      </c>
      <c r="H5" s="240" t="str">
        <f>IF('Encodage réponses Es'!I4="","",'Encodage réponses Es'!I4)</f>
        <v/>
      </c>
      <c r="I5" s="300"/>
      <c r="J5" s="34" t="str">
        <f>IF('Encodage réponses Es'!AW4="!","Incomplet",IF(AND(SUM('Encodage réponses Es'!J4:AV4)&gt;=$J$4/2,'Encodage réponses Es'!AW4="a"),SUM('Encodage réponses Es'!J4:AV4),IF(AND(SUM('Encodage réponses Es'!J4:AV4)&lt;$J$4/2,'Encodage réponses Es'!AW4="a"),"Absent(e)",IF(COUNTBLANK('Encodage réponses Es'!J4:AV4)=39,"",SUM('Encodage réponses Es'!J4:AV4)))))</f>
        <v/>
      </c>
      <c r="K5" s="35" t="str">
        <f>IF(J5="","",IF(J5="Absent(e)","Absent(e)",IF(J5="Incomplet","Incomplet",J5/$J$4)))</f>
        <v/>
      </c>
      <c r="L5" s="105"/>
      <c r="M5" s="36" t="str">
        <f t="shared" ref="M5:M34" si="0">IF(AND(AA5="",AN5=""),"",IF(OR(AA5="Incomplet",AN5="Incomplet"),"Incomplet",IF(OR(AA5="Absent(e)",AN5="Absent(e)"),"Absent(e)",SUMIF(AA5,"&lt;&gt;""")+SUMIF(AN5,"&lt;&gt;"""))))</f>
        <v/>
      </c>
      <c r="N5" s="37" t="str">
        <f>IF(M5="","",IF(M5="Absent(e)","Absent(e)",IF(M5="Incomplet","Incomplet",M5/$M$4)))</f>
        <v/>
      </c>
      <c r="O5" s="36" t="str">
        <f t="shared" ref="O5:O34" si="1">IF(AND(AY5="",AP5=""),"",IF(OR(AY5="Incomplet",BK5="Incomplet"),"Incomplet",IF(OR(AY5="Absent(e)",BK5="Absent(e)"),"Absent(e)",SUMIF(AY5,"&lt;&gt;""")+SUMIF(BK5,"&lt;&gt;"""))))</f>
        <v/>
      </c>
      <c r="P5" s="37" t="str">
        <f>IF(O5="","",IF(O5="Absent(e)","Absent(e)",IF(O5="Incomplet","Incomplet",O5/$O$4)))</f>
        <v/>
      </c>
      <c r="Q5" s="135"/>
      <c r="R5" s="127"/>
      <c r="S5" s="499" t="str">
        <f>IF('Encodage réponses Es'!J4="","",'Encodage réponses Es'!J4)</f>
        <v/>
      </c>
      <c r="T5" s="499" t="str">
        <f>IF('Encodage réponses Es'!K4="","",'Encodage réponses Es'!K4)</f>
        <v/>
      </c>
      <c r="U5" s="499" t="str">
        <f>IF('Encodage réponses Es'!M4="","",'Encodage réponses Es'!M4)</f>
        <v/>
      </c>
      <c r="V5" s="499" t="str">
        <f>IF('Encodage réponses Es'!N4="","",'Encodage réponses Es'!N4)</f>
        <v/>
      </c>
      <c r="W5" s="499" t="str">
        <f>IF('Encodage réponses Es'!S4="","",'Encodage réponses Es'!S4)</f>
        <v/>
      </c>
      <c r="X5" s="499" t="str">
        <f>IF('Encodage réponses Es'!L4="","",'Encodage réponses Es'!L4)</f>
        <v/>
      </c>
      <c r="Y5" s="499" t="str">
        <f>IF('Encodage réponses Es'!O4="","",'Encodage réponses Es'!O4)</f>
        <v/>
      </c>
      <c r="Z5" s="499" t="str">
        <f>IF('Encodage réponses Es'!AB4="","",'Encodage réponses Es'!AB4)</f>
        <v/>
      </c>
      <c r="AA5" s="500" t="str">
        <f>IF(AND(COUNTBLANK('Encodage réponses Es'!J4:P4)&gt;0,'Encodage réponses Es'!$AW4="!"),"Incomplet",IF(OR(COUNTIF(S5:Z5,"a")&gt;0,COUNTIF(S5:Z5,"A")&gt;0),"Absent(e)",IF(COUNT(S5:Z5)=0,"",SUM(S5:Z5))))</f>
        <v/>
      </c>
      <c r="AB5" s="644" t="str">
        <f>IF('Encodage réponses Es'!V4="","",'Encodage réponses Es'!V4)</f>
        <v/>
      </c>
      <c r="AC5" s="644"/>
      <c r="AD5" s="499" t="str">
        <f>IF('Encodage réponses Es'!X4="","",'Encodage réponses Es'!X4)</f>
        <v/>
      </c>
      <c r="AE5" s="523" t="str">
        <f>IF('Encodage réponses Es'!Y4="","",'Encodage réponses Es'!Y4)</f>
        <v/>
      </c>
      <c r="AF5" s="523" t="str">
        <f>IF('Encodage réponses Es'!Z4="","",'Encodage réponses Es'!Z4)</f>
        <v/>
      </c>
      <c r="AG5" s="523" t="str">
        <f>IF('Encodage réponses Es'!P4="","",'Encodage réponses Es'!P4)</f>
        <v/>
      </c>
      <c r="AH5" s="523" t="str">
        <f>IF('Encodage réponses Es'!Q4="","",'Encodage réponses Es'!Q4)</f>
        <v/>
      </c>
      <c r="AI5" s="523" t="str">
        <f>IF('Encodage réponses Es'!R4="","",'Encodage réponses Es'!R4)</f>
        <v/>
      </c>
      <c r="AJ5" s="499" t="str">
        <f>IF('Encodage réponses Es'!U4="","",'Encodage réponses Es'!U4)</f>
        <v/>
      </c>
      <c r="AK5" s="499" t="str">
        <f>IF('Encodage réponses Es'!W4="","",'Encodage réponses Es'!W4)</f>
        <v/>
      </c>
      <c r="AL5" s="499" t="str">
        <f>IF('Encodage réponses Es'!K4="","",'Encodage réponses Es'!K4)</f>
        <v/>
      </c>
      <c r="AM5" s="499" t="str">
        <f>IF('Encodage réponses Es'!AA4="","",'Encodage réponses Es'!AA4)</f>
        <v/>
      </c>
      <c r="AN5" s="502" t="str">
        <f>IF(AND(COUNTBLANK('Encodage réponses Es'!Q4:X4)&gt;0,'Encodage réponses Es'!$AW4="!"),"Incomplet",IF(OR(COUNTIF(AB5:AM5,"a")&gt;0,COUNTIF(AB5:AM5,"A")&gt;0),"Absent(e)",IF(COUNT(AB5:AM5)=0,"",SUM(AB5:AM5))))</f>
        <v/>
      </c>
      <c r="AO5" s="499" t="str">
        <f>IF('Encodage réponses Es'!AD4="","",'Encodage réponses Es'!AD4)</f>
        <v/>
      </c>
      <c r="AP5" s="523" t="str">
        <f>IF('Encodage réponses Es'!AE4="","",'Encodage réponses Es'!AE4)</f>
        <v/>
      </c>
      <c r="AQ5" s="523" t="str">
        <f>IF('Encodage réponses Es'!AL4="","",'Encodage réponses Es'!AL4)</f>
        <v/>
      </c>
      <c r="AR5" s="499" t="str">
        <f>IF('Encodage réponses Es'!AV4="","",'Encodage réponses Es'!AV4)</f>
        <v/>
      </c>
      <c r="AS5" s="523" t="str">
        <f>IF('Encodage réponses Es'!AC4="","",'Encodage réponses Es'!AC4)</f>
        <v/>
      </c>
      <c r="AT5" s="523" t="str">
        <f>IF('Encodage réponses Es'!AR4="","",'Encodage réponses Es'!AR4)</f>
        <v/>
      </c>
      <c r="AU5" s="499" t="str">
        <f>IF('Encodage réponses Es'!AS4="","",'Encodage réponses Es'!AS4)</f>
        <v/>
      </c>
      <c r="AV5" s="523" t="str">
        <f>IF('Encodage réponses Es'!AH4="","",'Encodage réponses Es'!AH4)</f>
        <v/>
      </c>
      <c r="AW5" s="523" t="str">
        <f>IF('Encodage réponses Es'!AI4="","",'Encodage réponses Es'!AI4)</f>
        <v/>
      </c>
      <c r="AX5" s="499" t="str">
        <f>IF('Encodage réponses Es'!AJ4="","",'Encodage réponses Es'!AJ4)</f>
        <v/>
      </c>
      <c r="AY5" s="502" t="str">
        <f>IF(AND(COUNTBLANK('Encodage réponses Es'!Y4:AE4)&gt;0,'Encodage réponses Es'!$AW4="!"),"Incomplet",IF(OR(COUNTIF(AO5:AX5,"a")&gt;0,COUNTIF(AO5:AX5,"A")&gt;0),"Absent(e)",IF(COUNT(AO5:AX5)=0,"",SUM(AO5:AX5))))</f>
        <v/>
      </c>
      <c r="AZ5" s="499" t="str">
        <f>IF('Encodage réponses Es'!AF4="","",'Encodage réponses Es'!AF4)</f>
        <v/>
      </c>
      <c r="BA5" s="499" t="str">
        <f>IF('Encodage réponses Es'!AP4="","",'Encodage réponses Es'!AP4)</f>
        <v/>
      </c>
      <c r="BB5" s="499" t="str">
        <f>IF('Encodage réponses Es'!AK4="","",'Encodage réponses Es'!AK4)</f>
        <v/>
      </c>
      <c r="BC5" s="499" t="str">
        <f>IF('Encodage réponses Es'!AM4="","",'Encodage réponses Es'!AM4)</f>
        <v/>
      </c>
      <c r="BD5" s="499" t="str">
        <f>IF('Encodage réponses Es'!AN4="","",'Encodage réponses Es'!AN4)</f>
        <v/>
      </c>
      <c r="BE5" s="499" t="str">
        <f>IF('Encodage réponses Es'!AO4="","",'Encodage réponses Es'!AO4)</f>
        <v/>
      </c>
      <c r="BF5" s="499" t="str">
        <f>IF('Encodage réponses Es'!AQ4="","",'Encodage réponses Es'!AQ4)</f>
        <v/>
      </c>
      <c r="BG5" s="523" t="str">
        <f>IF('Encodage réponses Es'!AT4="","",'Encodage réponses Es'!AT4)</f>
        <v/>
      </c>
      <c r="BH5" s="523" t="str">
        <f>IF('Encodage réponses Es'!AU4="","",'Encodage réponses Es'!AUS4)</f>
        <v/>
      </c>
      <c r="BI5" s="690" t="str">
        <f>IF('Encodage réponses Es'!AG4="","",'Encodage réponses Es'!AG4)</f>
        <v/>
      </c>
      <c r="BJ5" s="691"/>
      <c r="BK5" s="115" t="str">
        <f>IF(AND(COUNTBLANK('Encodage réponses Es'!AF4:AH4)&gt;0,'Encodage réponses Es'!$AW4="!"),"Incomplet",IF(OR(COUNTIF(AZ5:BJ5,"a")&gt;0,COUNTIF(AZ5:BJ5,"A")&gt;0),"Absent(e)",IF(COUNT(AZ5:BJ5)=0,"",SUM(AZ5:BJ5))))</f>
        <v/>
      </c>
    </row>
    <row r="6" spans="1:63" ht="12" customHeight="1">
      <c r="A6" s="254">
        <f>IF('Encodage réponses Es'!A5="","",'Encodage réponses Es'!A5)</f>
        <v>0</v>
      </c>
      <c r="B6" s="258">
        <f>IF('Encodage réponses Es'!B5="","",'Encodage réponses Es'!B5)</f>
        <v>0</v>
      </c>
      <c r="C6" s="258">
        <f>IF('Encodage réponses Es'!C5="","",'Encodage réponses Es'!C5)</f>
        <v>0</v>
      </c>
      <c r="D6" s="239">
        <v>2</v>
      </c>
      <c r="E6" s="298" t="str">
        <f>IF('Encodage réponses Es'!E5="","",'Encodage réponses Es'!E5)</f>
        <v/>
      </c>
      <c r="F6" s="298" t="str">
        <f>IF('Encodage réponses Es'!F5="","",'Encodage réponses Es'!F5)</f>
        <v/>
      </c>
      <c r="G6" s="293" t="str">
        <f>IF('Encodage réponses Es'!G5="","",'Encodage réponses Es'!G5)</f>
        <v/>
      </c>
      <c r="H6" s="240" t="str">
        <f>IF('Encodage réponses Es'!I5="","",'Encodage réponses Es'!I5)</f>
        <v/>
      </c>
      <c r="I6" s="628"/>
      <c r="J6" s="34" t="str">
        <f>IF('Encodage réponses Es'!AW5="!","Incomplet",IF(AND(SUM('Encodage réponses Es'!J5:AV5)&gt;=$J$4/2,'Encodage réponses Es'!AW5="a"),SUM('Encodage réponses Es'!J5:AV5),IF(AND(SUM('Encodage réponses Es'!J5:AV5)&lt;$J$4/2,'Encodage réponses Es'!AW5="a"),"Absent(e)",IF(COUNTBLANK('Encodage réponses Es'!J5:AV5)=39,"",SUM('Encodage réponses Es'!J5:AV5)))))</f>
        <v/>
      </c>
      <c r="K6" s="35" t="str">
        <f t="shared" ref="K6:K34" si="2">IF(J6="","",IF(J6="Absent(e)","Absent(e)",IF(J6="Incomplet","Incomplet",J6/$J$4)))</f>
        <v/>
      </c>
      <c r="L6" s="105"/>
      <c r="M6" s="36" t="str">
        <f t="shared" si="0"/>
        <v/>
      </c>
      <c r="N6" s="37" t="str">
        <f t="shared" ref="N6:N34" si="3">IF(M6="","",IF(M6="Absent(e)","Absent(e)",IF(M6="Incomplet","Incomplet",M6/$M$4)))</f>
        <v/>
      </c>
      <c r="O6" s="36" t="str">
        <f t="shared" si="1"/>
        <v/>
      </c>
      <c r="P6" s="37" t="str">
        <f t="shared" ref="P6:P34" si="4">IF(O6="","",IF(O6="Absent(e)","Absent(e)",IF(O6="Incomplet","Incomplet",O6/$O$4)))</f>
        <v/>
      </c>
      <c r="Q6" s="57"/>
      <c r="R6" s="127"/>
      <c r="S6" s="523" t="str">
        <f>IF('Encodage réponses Es'!J5="","",'Encodage réponses Es'!J5)</f>
        <v/>
      </c>
      <c r="T6" s="523" t="str">
        <f>IF('Encodage réponses Es'!K5="","",'Encodage réponses Es'!K5)</f>
        <v/>
      </c>
      <c r="U6" s="523" t="str">
        <f>IF('Encodage réponses Es'!M5="","",'Encodage réponses Es'!M5)</f>
        <v/>
      </c>
      <c r="V6" s="523" t="str">
        <f>IF('Encodage réponses Es'!N5="","",'Encodage réponses Es'!N5)</f>
        <v/>
      </c>
      <c r="W6" s="523" t="str">
        <f>IF('Encodage réponses Es'!S5="","",'Encodage réponses Es'!S5)</f>
        <v/>
      </c>
      <c r="X6" s="523" t="str">
        <f>IF('Encodage réponses Es'!L5="","",'Encodage réponses Es'!L5)</f>
        <v/>
      </c>
      <c r="Y6" s="523" t="str">
        <f>IF('Encodage réponses Es'!O5="","",'Encodage réponses Es'!O5)</f>
        <v/>
      </c>
      <c r="Z6" s="523" t="str">
        <f>IF('Encodage réponses Es'!AB5="","",'Encodage réponses Es'!AB5)</f>
        <v/>
      </c>
      <c r="AA6" s="501" t="str">
        <f>IF(AND(COUNTBLANK('Encodage réponses Es'!J5:P5)&gt;0,'Encodage réponses Es'!$AW5="!"),"Incomplet",IF(OR(COUNTIF(S6:Z6,"a")&gt;0,COUNTIF(S6:Z6,"A")&gt;0),"Absent(e)",IF(COUNT(S6:Z6)=0,"",SUM(S6:Z6))))</f>
        <v/>
      </c>
      <c r="AB6" s="644" t="str">
        <f>IF('Encodage réponses Es'!V5="","",'Encodage réponses Es'!V5)</f>
        <v/>
      </c>
      <c r="AC6" s="644"/>
      <c r="AD6" s="523" t="str">
        <f>IF('Encodage réponses Es'!X5="","",'Encodage réponses Es'!X5)</f>
        <v/>
      </c>
      <c r="AE6" s="523" t="str">
        <f>IF('Encodage réponses Es'!Y5="","",'Encodage réponses Es'!Y5)</f>
        <v/>
      </c>
      <c r="AF6" s="523" t="str">
        <f>IF('Encodage réponses Es'!Z5="","",'Encodage réponses Es'!Z5)</f>
        <v/>
      </c>
      <c r="AG6" s="523" t="str">
        <f>IF('Encodage réponses Es'!P5="","",'Encodage réponses Es'!P5)</f>
        <v/>
      </c>
      <c r="AH6" s="523" t="str">
        <f>IF('Encodage réponses Es'!Q5="","",'Encodage réponses Es'!Q5)</f>
        <v/>
      </c>
      <c r="AI6" s="523" t="str">
        <f>IF('Encodage réponses Es'!R5="","",'Encodage réponses Es'!R5)</f>
        <v/>
      </c>
      <c r="AJ6" s="523" t="str">
        <f>IF('Encodage réponses Es'!U5="","",'Encodage réponses Es'!U5)</f>
        <v/>
      </c>
      <c r="AK6" s="523" t="str">
        <f>IF('Encodage réponses Es'!W5="","",'Encodage réponses Es'!W5)</f>
        <v/>
      </c>
      <c r="AL6" s="523" t="str">
        <f>IF('Encodage réponses Es'!K5="","",'Encodage réponses Es'!K5)</f>
        <v/>
      </c>
      <c r="AM6" s="523" t="str">
        <f>IF('Encodage réponses Es'!AA5="","",'Encodage réponses Es'!AA5)</f>
        <v/>
      </c>
      <c r="AN6" s="502" t="str">
        <f>IF(AND(COUNTBLANK('Encodage réponses Es'!Q5:X5)&gt;0,'Encodage réponses Es'!$AW5="!"),"Incomplet",IF(OR(COUNTIF(AB6:AM6,"a")&gt;0,COUNTIF(AB6:AM6,"A")&gt;0),"Absent(e)",IF(COUNT(AB6:AM6)=0,"",SUM(AB6:AM6))))</f>
        <v/>
      </c>
      <c r="AO6" s="523" t="str">
        <f>IF('Encodage réponses Es'!AD5="","",'Encodage réponses Es'!AD5)</f>
        <v/>
      </c>
      <c r="AP6" s="523" t="str">
        <f>IF('Encodage réponses Es'!AE5="","",'Encodage réponses Es'!AE5)</f>
        <v/>
      </c>
      <c r="AQ6" s="523" t="str">
        <f>IF('Encodage réponses Es'!AL5="","",'Encodage réponses Es'!AL5)</f>
        <v/>
      </c>
      <c r="AR6" s="523" t="str">
        <f>IF('Encodage réponses Es'!AV5="","",'Encodage réponses Es'!AV5)</f>
        <v/>
      </c>
      <c r="AS6" s="523" t="str">
        <f>IF('Encodage réponses Es'!AC5="","",'Encodage réponses Es'!AC5)</f>
        <v/>
      </c>
      <c r="AT6" s="523" t="str">
        <f>IF('Encodage réponses Es'!AR5="","",'Encodage réponses Es'!AR5)</f>
        <v/>
      </c>
      <c r="AU6" s="523" t="str">
        <f>IF('Encodage réponses Es'!AS5="","",'Encodage réponses Es'!AS5)</f>
        <v/>
      </c>
      <c r="AV6" s="523" t="str">
        <f>IF('Encodage réponses Es'!AH5="","",'Encodage réponses Es'!AH5)</f>
        <v/>
      </c>
      <c r="AW6" s="523" t="str">
        <f>IF('Encodage réponses Es'!AI5="","",'Encodage réponses Es'!AI5)</f>
        <v/>
      </c>
      <c r="AX6" s="523" t="str">
        <f>IF('Encodage réponses Es'!AJ5="","",'Encodage réponses Es'!AJ5)</f>
        <v/>
      </c>
      <c r="AY6" s="502" t="str">
        <f>IF(AND(COUNTBLANK('Encodage réponses Es'!Y5:AE5)&gt;0,'Encodage réponses Es'!$AW5="!"),"Incomplet",IF(OR(COUNTIF(AO6:AX6,"a")&gt;0,COUNTIF(AO6:AX6,"A")&gt;0),"Absent(e)",IF(COUNT(AO6:AX6)=0,"",SUM(AO6:AX6))))</f>
        <v/>
      </c>
      <c r="AZ6" s="523" t="str">
        <f>IF('Encodage réponses Es'!AF5="","",'Encodage réponses Es'!AF5)</f>
        <v/>
      </c>
      <c r="BA6" s="523" t="str">
        <f>IF('Encodage réponses Es'!AP5="","",'Encodage réponses Es'!AP5)</f>
        <v/>
      </c>
      <c r="BB6" s="523" t="str">
        <f>IF('Encodage réponses Es'!AK5="","",'Encodage réponses Es'!AK5)</f>
        <v/>
      </c>
      <c r="BC6" s="523" t="str">
        <f>IF('Encodage réponses Es'!AM5="","",'Encodage réponses Es'!AM5)</f>
        <v/>
      </c>
      <c r="BD6" s="523" t="str">
        <f>IF('Encodage réponses Es'!AN5="","",'Encodage réponses Es'!AN5)</f>
        <v/>
      </c>
      <c r="BE6" s="523" t="str">
        <f>IF('Encodage réponses Es'!AO5="","",'Encodage réponses Es'!AO5)</f>
        <v/>
      </c>
      <c r="BF6" s="523" t="str">
        <f>IF('Encodage réponses Es'!AQ5="","",'Encodage réponses Es'!AQ5)</f>
        <v/>
      </c>
      <c r="BG6" s="523" t="str">
        <f>IF('Encodage réponses Es'!AT5="","",'Encodage réponses Es'!AT5)</f>
        <v/>
      </c>
      <c r="BH6" s="523" t="str">
        <f>IF('Encodage réponses Es'!AU5="","",'Encodage réponses Es'!AUS5)</f>
        <v/>
      </c>
      <c r="BI6" s="690" t="str">
        <f>IF('Encodage réponses Es'!AG5="","",'Encodage réponses Es'!AG5)</f>
        <v/>
      </c>
      <c r="BJ6" s="691"/>
      <c r="BK6" s="115" t="str">
        <f>IF(AND(COUNTBLANK('Encodage réponses Es'!AF5:AH5)&gt;0,'Encodage réponses Es'!$AW5="!"),"Incomplet",IF(OR(COUNTIF(AZ6:BJ6,"a")&gt;0,COUNTIF(AZ6:BJ6,"A")&gt;0),"Absent(e)",IF(COUNT(AZ6:BJ6)=0,"",SUM(AZ6:BJ6))))</f>
        <v/>
      </c>
    </row>
    <row r="7" spans="1:63" ht="12" customHeight="1">
      <c r="A7" s="254">
        <f>IF('Encodage réponses Es'!A6="","",'Encodage réponses Es'!A6)</f>
        <v>0</v>
      </c>
      <c r="B7" s="258">
        <f>IF('Encodage réponses Es'!B6="","",'Encodage réponses Es'!B6)</f>
        <v>0</v>
      </c>
      <c r="C7" s="258">
        <f>IF('Encodage réponses Es'!C6="","",'Encodage réponses Es'!C6)</f>
        <v>0</v>
      </c>
      <c r="D7" s="239">
        <v>3</v>
      </c>
      <c r="E7" s="298" t="str">
        <f>IF('Encodage réponses Es'!E6="","",'Encodage réponses Es'!E6)</f>
        <v/>
      </c>
      <c r="F7" s="298" t="str">
        <f>IF('Encodage réponses Es'!F6="","",'Encodage réponses Es'!F6)</f>
        <v/>
      </c>
      <c r="G7" s="293" t="str">
        <f>IF('Encodage réponses Es'!G6="","",'Encodage réponses Es'!G6)</f>
        <v/>
      </c>
      <c r="H7" s="240" t="str">
        <f>IF('Encodage réponses Es'!I6="","",'Encodage réponses Es'!I6)</f>
        <v/>
      </c>
      <c r="I7" s="628"/>
      <c r="J7" s="34" t="str">
        <f>IF('Encodage réponses Es'!AW6="!","Incomplet",IF(AND(SUM('Encodage réponses Es'!J6:AV6)&gt;=$J$4/2,'Encodage réponses Es'!AW6="a"),SUM('Encodage réponses Es'!J6:AV6),IF(AND(SUM('Encodage réponses Es'!J6:AV6)&lt;$J$4/2,'Encodage réponses Es'!AW6="a"),"Absent(e)",IF(COUNTBLANK('Encodage réponses Es'!J6:AV6)=39,"",SUM('Encodage réponses Es'!J6:AV6)))))</f>
        <v/>
      </c>
      <c r="K7" s="35" t="str">
        <f t="shared" si="2"/>
        <v/>
      </c>
      <c r="L7" s="105"/>
      <c r="M7" s="36" t="str">
        <f t="shared" si="0"/>
        <v/>
      </c>
      <c r="N7" s="37" t="str">
        <f t="shared" si="3"/>
        <v/>
      </c>
      <c r="O7" s="36" t="str">
        <f t="shared" si="1"/>
        <v/>
      </c>
      <c r="P7" s="37" t="str">
        <f t="shared" si="4"/>
        <v/>
      </c>
      <c r="Q7" s="57"/>
      <c r="R7" s="127"/>
      <c r="S7" s="523" t="str">
        <f>IF('Encodage réponses Es'!J6="","",'Encodage réponses Es'!J6)</f>
        <v/>
      </c>
      <c r="T7" s="523" t="str">
        <f>IF('Encodage réponses Es'!K6="","",'Encodage réponses Es'!K6)</f>
        <v/>
      </c>
      <c r="U7" s="523" t="str">
        <f>IF('Encodage réponses Es'!M6="","",'Encodage réponses Es'!M6)</f>
        <v/>
      </c>
      <c r="V7" s="523" t="str">
        <f>IF('Encodage réponses Es'!N6="","",'Encodage réponses Es'!N6)</f>
        <v/>
      </c>
      <c r="W7" s="523" t="str">
        <f>IF('Encodage réponses Es'!S6="","",'Encodage réponses Es'!S6)</f>
        <v/>
      </c>
      <c r="X7" s="523" t="str">
        <f>IF('Encodage réponses Es'!L6="","",'Encodage réponses Es'!L6)</f>
        <v/>
      </c>
      <c r="Y7" s="523" t="str">
        <f>IF('Encodage réponses Es'!O6="","",'Encodage réponses Es'!O6)</f>
        <v/>
      </c>
      <c r="Z7" s="523" t="str">
        <f>IF('Encodage réponses Es'!AB6="","",'Encodage réponses Es'!AB6)</f>
        <v/>
      </c>
      <c r="AA7" s="501" t="str">
        <f>IF(AND(COUNTBLANK('Encodage réponses Es'!J6:P6)&gt;0,'Encodage réponses Es'!$AW6="!"),"Incomplet",IF(OR(COUNTIF(S7:Z7,"a")&gt;0,COUNTIF(S7:Z7,"A")&gt;0),"Absent(e)",IF(COUNT(S7:Z7)=0,"",SUM(S7:Z7))))</f>
        <v/>
      </c>
      <c r="AB7" s="644" t="str">
        <f>IF('Encodage réponses Es'!V6="","",'Encodage réponses Es'!V6)</f>
        <v/>
      </c>
      <c r="AC7" s="644"/>
      <c r="AD7" s="523" t="str">
        <f>IF('Encodage réponses Es'!X6="","",'Encodage réponses Es'!X6)</f>
        <v/>
      </c>
      <c r="AE7" s="523" t="str">
        <f>IF('Encodage réponses Es'!Y6="","",'Encodage réponses Es'!Y6)</f>
        <v/>
      </c>
      <c r="AF7" s="523" t="str">
        <f>IF('Encodage réponses Es'!Z6="","",'Encodage réponses Es'!Z6)</f>
        <v/>
      </c>
      <c r="AG7" s="523" t="str">
        <f>IF('Encodage réponses Es'!P6="","",'Encodage réponses Es'!P6)</f>
        <v/>
      </c>
      <c r="AH7" s="523" t="str">
        <f>IF('Encodage réponses Es'!Q6="","",'Encodage réponses Es'!Q6)</f>
        <v/>
      </c>
      <c r="AI7" s="523" t="str">
        <f>IF('Encodage réponses Es'!R6="","",'Encodage réponses Es'!R6)</f>
        <v/>
      </c>
      <c r="AJ7" s="523" t="str">
        <f>IF('Encodage réponses Es'!U6="","",'Encodage réponses Es'!U6)</f>
        <v/>
      </c>
      <c r="AK7" s="523" t="str">
        <f>IF('Encodage réponses Es'!W6="","",'Encodage réponses Es'!W6)</f>
        <v/>
      </c>
      <c r="AL7" s="523" t="str">
        <f>IF('Encodage réponses Es'!K6="","",'Encodage réponses Es'!K6)</f>
        <v/>
      </c>
      <c r="AM7" s="523" t="str">
        <f>IF('Encodage réponses Es'!AA6="","",'Encodage réponses Es'!AA6)</f>
        <v/>
      </c>
      <c r="AN7" s="502" t="str">
        <f>IF(AND(COUNTBLANK('Encodage réponses Es'!Q6:X6)&gt;0,'Encodage réponses Es'!$AW6="!"),"Incomplet",IF(OR(COUNTIF(AB7:AM7,"a")&gt;0,COUNTIF(AB7:AM7,"A")&gt;0),"Absent(e)",IF(COUNT(AB7:AM7)=0,"",SUM(AB7:AM7))))</f>
        <v/>
      </c>
      <c r="AO7" s="523" t="str">
        <f>IF('Encodage réponses Es'!AD6="","",'Encodage réponses Es'!AD6)</f>
        <v/>
      </c>
      <c r="AP7" s="523" t="str">
        <f>IF('Encodage réponses Es'!AE6="","",'Encodage réponses Es'!AE6)</f>
        <v/>
      </c>
      <c r="AQ7" s="523" t="str">
        <f>IF('Encodage réponses Es'!AL6="","",'Encodage réponses Es'!AL6)</f>
        <v/>
      </c>
      <c r="AR7" s="523" t="str">
        <f>IF('Encodage réponses Es'!AV6="","",'Encodage réponses Es'!AV6)</f>
        <v/>
      </c>
      <c r="AS7" s="523" t="str">
        <f>IF('Encodage réponses Es'!AC6="","",'Encodage réponses Es'!AC6)</f>
        <v/>
      </c>
      <c r="AT7" s="523" t="str">
        <f>IF('Encodage réponses Es'!AR6="","",'Encodage réponses Es'!AR6)</f>
        <v/>
      </c>
      <c r="AU7" s="523" t="str">
        <f>IF('Encodage réponses Es'!AS6="","",'Encodage réponses Es'!AS6)</f>
        <v/>
      </c>
      <c r="AV7" s="523" t="str">
        <f>IF('Encodage réponses Es'!AH6="","",'Encodage réponses Es'!AH6)</f>
        <v/>
      </c>
      <c r="AW7" s="523" t="str">
        <f>IF('Encodage réponses Es'!AI6="","",'Encodage réponses Es'!AI6)</f>
        <v/>
      </c>
      <c r="AX7" s="523" t="str">
        <f>IF('Encodage réponses Es'!AJ6="","",'Encodage réponses Es'!AJ6)</f>
        <v/>
      </c>
      <c r="AY7" s="502" t="str">
        <f>IF(AND(COUNTBLANK('Encodage réponses Es'!Y6:AE6)&gt;0,'Encodage réponses Es'!$AW6="!"),"Incomplet",IF(OR(COUNTIF(AO7:AX7,"a")&gt;0,COUNTIF(AO7:AX7,"A")&gt;0),"Absent(e)",IF(COUNT(AO7:AX7)=0,"",SUM(AO7:AX7))))</f>
        <v/>
      </c>
      <c r="AZ7" s="523" t="str">
        <f>IF('Encodage réponses Es'!AF6="","",'Encodage réponses Es'!AF6)</f>
        <v/>
      </c>
      <c r="BA7" s="523" t="str">
        <f>IF('Encodage réponses Es'!AP6="","",'Encodage réponses Es'!AP6)</f>
        <v/>
      </c>
      <c r="BB7" s="523" t="str">
        <f>IF('Encodage réponses Es'!AK6="","",'Encodage réponses Es'!AK6)</f>
        <v/>
      </c>
      <c r="BC7" s="523" t="str">
        <f>IF('Encodage réponses Es'!AM6="","",'Encodage réponses Es'!AM6)</f>
        <v/>
      </c>
      <c r="BD7" s="523" t="str">
        <f>IF('Encodage réponses Es'!AN6="","",'Encodage réponses Es'!AN6)</f>
        <v/>
      </c>
      <c r="BE7" s="523" t="str">
        <f>IF('Encodage réponses Es'!AO6="","",'Encodage réponses Es'!AO6)</f>
        <v/>
      </c>
      <c r="BF7" s="523" t="str">
        <f>IF('Encodage réponses Es'!AQ6="","",'Encodage réponses Es'!AQ6)</f>
        <v/>
      </c>
      <c r="BG7" s="523" t="str">
        <f>IF('Encodage réponses Es'!AT6="","",'Encodage réponses Es'!AT6)</f>
        <v/>
      </c>
      <c r="BH7" s="523" t="str">
        <f>IF('Encodage réponses Es'!AU6="","",'Encodage réponses Es'!AUS6)</f>
        <v/>
      </c>
      <c r="BI7" s="690" t="str">
        <f>IF('Encodage réponses Es'!AG6="","",'Encodage réponses Es'!AG6)</f>
        <v/>
      </c>
      <c r="BJ7" s="691"/>
      <c r="BK7" s="116" t="str">
        <f>IF(AND(COUNTBLANK('Encodage réponses Es'!AF6:AH6)&gt;0,'Encodage réponses Es'!$AW6="!"),"Incomplet",IF(OR(COUNTIF(AZ7:BJ7,"a")&gt;0,COUNTIF(AZ7:BJ7,"A")&gt;0),"Absent(e)",IF(COUNT(AZ7:BJ7)=0,"",SUM(AZ7:BJ7))))</f>
        <v/>
      </c>
    </row>
    <row r="8" spans="1:63" ht="12" customHeight="1">
      <c r="A8" s="254">
        <f>IF('Encodage réponses Es'!A7="","",'Encodage réponses Es'!A7)</f>
        <v>0</v>
      </c>
      <c r="B8" s="258">
        <f>IF('Encodage réponses Es'!B7="","",'Encodage réponses Es'!B7)</f>
        <v>0</v>
      </c>
      <c r="C8" s="258">
        <f>IF('Encodage réponses Es'!C7="","",'Encodage réponses Es'!C7)</f>
        <v>0</v>
      </c>
      <c r="D8" s="81">
        <v>4</v>
      </c>
      <c r="E8" s="299" t="str">
        <f>IF('Encodage réponses Es'!E7="","",'Encodage réponses Es'!E7)</f>
        <v/>
      </c>
      <c r="F8" s="298" t="str">
        <f>IF('Encodage réponses Es'!F7="","",'Encodage réponses Es'!F7)</f>
        <v/>
      </c>
      <c r="G8" s="294" t="str">
        <f>IF('Encodage réponses Es'!G7="","",'Encodage réponses Es'!G7)</f>
        <v/>
      </c>
      <c r="H8" s="31" t="str">
        <f>IF('Encodage réponses Es'!I7="","",'Encodage réponses Es'!I7)</f>
        <v/>
      </c>
      <c r="I8" s="628"/>
      <c r="J8" s="34" t="str">
        <f>IF('Encodage réponses Es'!AW7="!","Incomplet",IF(AND(SUM('Encodage réponses Es'!J7:AV7)&gt;=$J$4/2,'Encodage réponses Es'!AW7="a"),SUM('Encodage réponses Es'!J7:AV7),IF(AND(SUM('Encodage réponses Es'!J7:AV7)&lt;$J$4/2,'Encodage réponses Es'!AW7="a"),"Absent(e)",IF(COUNTBLANK('Encodage réponses Es'!J7:AV7)=39,"",SUM('Encodage réponses Es'!J7:AV7)))))</f>
        <v/>
      </c>
      <c r="K8" s="35" t="str">
        <f t="shared" si="2"/>
        <v/>
      </c>
      <c r="L8" s="105"/>
      <c r="M8" s="36" t="str">
        <f t="shared" si="0"/>
        <v/>
      </c>
      <c r="N8" s="37" t="str">
        <f t="shared" si="3"/>
        <v/>
      </c>
      <c r="O8" s="36" t="str">
        <f t="shared" si="1"/>
        <v/>
      </c>
      <c r="P8" s="37" t="str">
        <f t="shared" si="4"/>
        <v/>
      </c>
      <c r="Q8" s="57"/>
      <c r="R8" s="127"/>
      <c r="S8" s="523" t="str">
        <f>IF('Encodage réponses Es'!J7="","",'Encodage réponses Es'!J7)</f>
        <v/>
      </c>
      <c r="T8" s="523" t="str">
        <f>IF('Encodage réponses Es'!K7="","",'Encodage réponses Es'!K7)</f>
        <v/>
      </c>
      <c r="U8" s="523" t="str">
        <f>IF('Encodage réponses Es'!M7="","",'Encodage réponses Es'!M7)</f>
        <v/>
      </c>
      <c r="V8" s="523" t="str">
        <f>IF('Encodage réponses Es'!N7="","",'Encodage réponses Es'!N7)</f>
        <v/>
      </c>
      <c r="W8" s="523" t="str">
        <f>IF('Encodage réponses Es'!S7="","",'Encodage réponses Es'!S7)</f>
        <v/>
      </c>
      <c r="X8" s="523" t="str">
        <f>IF('Encodage réponses Es'!L7="","",'Encodage réponses Es'!L7)</f>
        <v/>
      </c>
      <c r="Y8" s="523" t="str">
        <f>IF('Encodage réponses Es'!O7="","",'Encodage réponses Es'!O7)</f>
        <v/>
      </c>
      <c r="Z8" s="523" t="str">
        <f>IF('Encodage réponses Es'!AB7="","",'Encodage réponses Es'!AB7)</f>
        <v/>
      </c>
      <c r="AA8" s="501" t="str">
        <f>IF(AND(COUNTBLANK('Encodage réponses Es'!J7:P7)&gt;0,'Encodage réponses Es'!$AW7="!"),"Incomplet",IF(OR(COUNTIF(S8:Z8,"a")&gt;0,COUNTIF(S8:Z8,"A")&gt;0),"Absent(e)",IF(COUNT(S8:Z8)=0,"",SUM(S8:Z8))))</f>
        <v/>
      </c>
      <c r="AB8" s="644" t="str">
        <f>IF('Encodage réponses Es'!V7="","",'Encodage réponses Es'!V7)</f>
        <v/>
      </c>
      <c r="AC8" s="644"/>
      <c r="AD8" s="523" t="str">
        <f>IF('Encodage réponses Es'!X7="","",'Encodage réponses Es'!X7)</f>
        <v/>
      </c>
      <c r="AE8" s="523" t="str">
        <f>IF('Encodage réponses Es'!Y7="","",'Encodage réponses Es'!Y7)</f>
        <v/>
      </c>
      <c r="AF8" s="523" t="str">
        <f>IF('Encodage réponses Es'!Z7="","",'Encodage réponses Es'!Z7)</f>
        <v/>
      </c>
      <c r="AG8" s="523" t="str">
        <f>IF('Encodage réponses Es'!P7="","",'Encodage réponses Es'!P7)</f>
        <v/>
      </c>
      <c r="AH8" s="523" t="str">
        <f>IF('Encodage réponses Es'!Q7="","",'Encodage réponses Es'!Q7)</f>
        <v/>
      </c>
      <c r="AI8" s="523" t="str">
        <f>IF('Encodage réponses Es'!R7="","",'Encodage réponses Es'!R7)</f>
        <v/>
      </c>
      <c r="AJ8" s="523" t="str">
        <f>IF('Encodage réponses Es'!U7="","",'Encodage réponses Es'!U7)</f>
        <v/>
      </c>
      <c r="AK8" s="523" t="str">
        <f>IF('Encodage réponses Es'!W7="","",'Encodage réponses Es'!W7)</f>
        <v/>
      </c>
      <c r="AL8" s="523" t="str">
        <f>IF('Encodage réponses Es'!K7="","",'Encodage réponses Es'!K7)</f>
        <v/>
      </c>
      <c r="AM8" s="523" t="str">
        <f>IF('Encodage réponses Es'!AA7="","",'Encodage réponses Es'!AA7)</f>
        <v/>
      </c>
      <c r="AN8" s="502" t="str">
        <f>IF(AND(COUNTBLANK('Encodage réponses Es'!Q7:X7)&gt;0,'Encodage réponses Es'!$AW7="!"),"Incomplet",IF(OR(COUNTIF(AB8:AM8,"a")&gt;0,COUNTIF(AB8:AM8,"A")&gt;0),"Absent(e)",IF(COUNT(AB8:AM8)=0,"",SUM(AB8:AM8))))</f>
        <v/>
      </c>
      <c r="AO8" s="523" t="str">
        <f>IF('Encodage réponses Es'!AD7="","",'Encodage réponses Es'!AD7)</f>
        <v/>
      </c>
      <c r="AP8" s="523" t="str">
        <f>IF('Encodage réponses Es'!AE7="","",'Encodage réponses Es'!AE7)</f>
        <v/>
      </c>
      <c r="AQ8" s="523" t="str">
        <f>IF('Encodage réponses Es'!AL7="","",'Encodage réponses Es'!AL7)</f>
        <v/>
      </c>
      <c r="AR8" s="523" t="str">
        <f>IF('Encodage réponses Es'!AV7="","",'Encodage réponses Es'!AV7)</f>
        <v/>
      </c>
      <c r="AS8" s="523" t="str">
        <f>IF('Encodage réponses Es'!AC7="","",'Encodage réponses Es'!AC7)</f>
        <v/>
      </c>
      <c r="AT8" s="523" t="str">
        <f>IF('Encodage réponses Es'!AR7="","",'Encodage réponses Es'!AR7)</f>
        <v/>
      </c>
      <c r="AU8" s="523" t="str">
        <f>IF('Encodage réponses Es'!AS7="","",'Encodage réponses Es'!AS7)</f>
        <v/>
      </c>
      <c r="AV8" s="523" t="str">
        <f>IF('Encodage réponses Es'!AH7="","",'Encodage réponses Es'!AH7)</f>
        <v/>
      </c>
      <c r="AW8" s="523" t="str">
        <f>IF('Encodage réponses Es'!AI7="","",'Encodage réponses Es'!AI7)</f>
        <v/>
      </c>
      <c r="AX8" s="523" t="str">
        <f>IF('Encodage réponses Es'!AJ7="","",'Encodage réponses Es'!AJ7)</f>
        <v/>
      </c>
      <c r="AY8" s="502" t="str">
        <f>IF(AND(COUNTBLANK('Encodage réponses Es'!Y7:AE7)&gt;0,'Encodage réponses Es'!$AW7="!"),"Incomplet",IF(OR(COUNTIF(AO8:AX8,"a")&gt;0,COUNTIF(AO8:AX8,"A")&gt;0),"Absent(e)",IF(COUNT(AO8:AX8)=0,"",SUM(AO8:AX8))))</f>
        <v/>
      </c>
      <c r="AZ8" s="523" t="str">
        <f>IF('Encodage réponses Es'!AF7="","",'Encodage réponses Es'!AF7)</f>
        <v/>
      </c>
      <c r="BA8" s="523" t="str">
        <f>IF('Encodage réponses Es'!AP7="","",'Encodage réponses Es'!AP7)</f>
        <v/>
      </c>
      <c r="BB8" s="523" t="str">
        <f>IF('Encodage réponses Es'!AK7="","",'Encodage réponses Es'!AK7)</f>
        <v/>
      </c>
      <c r="BC8" s="523" t="str">
        <f>IF('Encodage réponses Es'!AM7="","",'Encodage réponses Es'!AM7)</f>
        <v/>
      </c>
      <c r="BD8" s="523" t="str">
        <f>IF('Encodage réponses Es'!AN7="","",'Encodage réponses Es'!AN7)</f>
        <v/>
      </c>
      <c r="BE8" s="523" t="str">
        <f>IF('Encodage réponses Es'!AO7="","",'Encodage réponses Es'!AO7)</f>
        <v/>
      </c>
      <c r="BF8" s="523" t="str">
        <f>IF('Encodage réponses Es'!AQ7="","",'Encodage réponses Es'!AQ7)</f>
        <v/>
      </c>
      <c r="BG8" s="523" t="str">
        <f>IF('Encodage réponses Es'!AT7="","",'Encodage réponses Es'!AT7)</f>
        <v/>
      </c>
      <c r="BH8" s="523" t="str">
        <f>IF('Encodage réponses Es'!AU7="","",'Encodage réponses Es'!AUS7)</f>
        <v/>
      </c>
      <c r="BI8" s="690" t="str">
        <f>IF('Encodage réponses Es'!AG7="","",'Encodage réponses Es'!AG7)</f>
        <v/>
      </c>
      <c r="BJ8" s="691"/>
      <c r="BK8" s="116" t="str">
        <f>IF(AND(COUNTBLANK('Encodage réponses Es'!AF7:AH7)&gt;0,'Encodage réponses Es'!$AW7="!"),"Incomplet",IF(OR(COUNTIF(AZ8:BJ8,"a")&gt;0,COUNTIF(AZ8:BJ8,"A")&gt;0),"Absent(e)",IF(COUNT(AZ8:BJ8)=0,"",SUM(AZ8:BJ8))))</f>
        <v/>
      </c>
    </row>
    <row r="9" spans="1:63" ht="12" customHeight="1">
      <c r="A9" s="254">
        <f>IF('Encodage réponses Es'!A8="","",'Encodage réponses Es'!A8)</f>
        <v>0</v>
      </c>
      <c r="B9" s="258">
        <f>IF('Encodage réponses Es'!B8="","",'Encodage réponses Es'!B8)</f>
        <v>0</v>
      </c>
      <c r="C9" s="258">
        <f>IF('Encodage réponses Es'!C8="","",'Encodage réponses Es'!C8)</f>
        <v>0</v>
      </c>
      <c r="D9" s="81">
        <v>5</v>
      </c>
      <c r="E9" s="299" t="str">
        <f>IF('Encodage réponses Es'!E8="","",'Encodage réponses Es'!E8)</f>
        <v/>
      </c>
      <c r="F9" s="298" t="str">
        <f>IF('Encodage réponses Es'!F8="","",'Encodage réponses Es'!F8)</f>
        <v/>
      </c>
      <c r="G9" s="294" t="str">
        <f>IF('Encodage réponses Es'!G8="","",'Encodage réponses Es'!G8)</f>
        <v/>
      </c>
      <c r="H9" s="31" t="str">
        <f>IF('Encodage réponses Es'!I8="","",'Encodage réponses Es'!I8)</f>
        <v/>
      </c>
      <c r="I9" s="628"/>
      <c r="J9" s="34" t="str">
        <f>IF('Encodage réponses Es'!AW8="!","Incomplet",IF(AND(SUM('Encodage réponses Es'!J8:AV8)&gt;=$J$4/2,'Encodage réponses Es'!AW8="a"),SUM('Encodage réponses Es'!J8:AV8),IF(AND(SUM('Encodage réponses Es'!J8:AV8)&lt;$J$4/2,'Encodage réponses Es'!AW8="a"),"Absent(e)",IF(COUNTBLANK('Encodage réponses Es'!J8:AV8)=39,"",SUM('Encodage réponses Es'!J8:AV8)))))</f>
        <v/>
      </c>
      <c r="K9" s="35" t="str">
        <f t="shared" si="2"/>
        <v/>
      </c>
      <c r="L9" s="105"/>
      <c r="M9" s="36" t="str">
        <f t="shared" si="0"/>
        <v/>
      </c>
      <c r="N9" s="37" t="str">
        <f t="shared" si="3"/>
        <v/>
      </c>
      <c r="O9" s="36" t="str">
        <f t="shared" si="1"/>
        <v/>
      </c>
      <c r="P9" s="37" t="str">
        <f t="shared" si="4"/>
        <v/>
      </c>
      <c r="Q9" s="57"/>
      <c r="R9" s="127"/>
      <c r="S9" s="523" t="str">
        <f>IF('Encodage réponses Es'!J8="","",'Encodage réponses Es'!J8)</f>
        <v/>
      </c>
      <c r="T9" s="523" t="str">
        <f>IF('Encodage réponses Es'!K8="","",'Encodage réponses Es'!K8)</f>
        <v/>
      </c>
      <c r="U9" s="523" t="str">
        <f>IF('Encodage réponses Es'!M8="","",'Encodage réponses Es'!M8)</f>
        <v/>
      </c>
      <c r="V9" s="523" t="str">
        <f>IF('Encodage réponses Es'!N8="","",'Encodage réponses Es'!N8)</f>
        <v/>
      </c>
      <c r="W9" s="523" t="str">
        <f>IF('Encodage réponses Es'!S8="","",'Encodage réponses Es'!S8)</f>
        <v/>
      </c>
      <c r="X9" s="523" t="str">
        <f>IF('Encodage réponses Es'!L8="","",'Encodage réponses Es'!L8)</f>
        <v/>
      </c>
      <c r="Y9" s="523" t="str">
        <f>IF('Encodage réponses Es'!O8="","",'Encodage réponses Es'!O8)</f>
        <v/>
      </c>
      <c r="Z9" s="523" t="str">
        <f>IF('Encodage réponses Es'!AB8="","",'Encodage réponses Es'!AB8)</f>
        <v/>
      </c>
      <c r="AA9" s="501" t="str">
        <f>IF(AND(COUNTBLANK('Encodage réponses Es'!J8:P8)&gt;0,'Encodage réponses Es'!$AW8="!"),"Incomplet",IF(OR(COUNTIF(S9:Z9,"a")&gt;0,COUNTIF(S9:Z9,"A")&gt;0),"Absent(e)",IF(COUNT(S9:Z9)=0,"",SUM(S9:Z9))))</f>
        <v/>
      </c>
      <c r="AB9" s="644" t="str">
        <f>IF('Encodage réponses Es'!V8="","",'Encodage réponses Es'!V8)</f>
        <v/>
      </c>
      <c r="AC9" s="644"/>
      <c r="AD9" s="523" t="str">
        <f>IF('Encodage réponses Es'!X8="","",'Encodage réponses Es'!X8)</f>
        <v/>
      </c>
      <c r="AE9" s="523" t="str">
        <f>IF('Encodage réponses Es'!Y8="","",'Encodage réponses Es'!Y8)</f>
        <v/>
      </c>
      <c r="AF9" s="523" t="str">
        <f>IF('Encodage réponses Es'!Z8="","",'Encodage réponses Es'!Z8)</f>
        <v/>
      </c>
      <c r="AG9" s="523" t="str">
        <f>IF('Encodage réponses Es'!P8="","",'Encodage réponses Es'!P8)</f>
        <v/>
      </c>
      <c r="AH9" s="523" t="str">
        <f>IF('Encodage réponses Es'!Q8="","",'Encodage réponses Es'!Q8)</f>
        <v/>
      </c>
      <c r="AI9" s="523" t="str">
        <f>IF('Encodage réponses Es'!R8="","",'Encodage réponses Es'!R8)</f>
        <v/>
      </c>
      <c r="AJ9" s="523" t="str">
        <f>IF('Encodage réponses Es'!U8="","",'Encodage réponses Es'!U8)</f>
        <v/>
      </c>
      <c r="AK9" s="523" t="str">
        <f>IF('Encodage réponses Es'!W8="","",'Encodage réponses Es'!W8)</f>
        <v/>
      </c>
      <c r="AL9" s="523" t="str">
        <f>IF('Encodage réponses Es'!K8="","",'Encodage réponses Es'!K8)</f>
        <v/>
      </c>
      <c r="AM9" s="523" t="str">
        <f>IF('Encodage réponses Es'!AA8="","",'Encodage réponses Es'!AA8)</f>
        <v/>
      </c>
      <c r="AN9" s="502" t="str">
        <f>IF(AND(COUNTBLANK('Encodage réponses Es'!Q8:X8)&gt;0,'Encodage réponses Es'!$AW8="!"),"Incomplet",IF(OR(COUNTIF(AB9:AM9,"a")&gt;0,COUNTIF(AB9:AM9,"A")&gt;0),"Absent(e)",IF(COUNT(AB9:AM9)=0,"",SUM(AB9:AM9))))</f>
        <v/>
      </c>
      <c r="AO9" s="523" t="str">
        <f>IF('Encodage réponses Es'!AD8="","",'Encodage réponses Es'!AD8)</f>
        <v/>
      </c>
      <c r="AP9" s="523" t="str">
        <f>IF('Encodage réponses Es'!AE8="","",'Encodage réponses Es'!AE8)</f>
        <v/>
      </c>
      <c r="AQ9" s="523" t="str">
        <f>IF('Encodage réponses Es'!AL8="","",'Encodage réponses Es'!AL8)</f>
        <v/>
      </c>
      <c r="AR9" s="523" t="str">
        <f>IF('Encodage réponses Es'!AV8="","",'Encodage réponses Es'!AV8)</f>
        <v/>
      </c>
      <c r="AS9" s="523" t="str">
        <f>IF('Encodage réponses Es'!AC8="","",'Encodage réponses Es'!AC8)</f>
        <v/>
      </c>
      <c r="AT9" s="523" t="str">
        <f>IF('Encodage réponses Es'!AR8="","",'Encodage réponses Es'!AR8)</f>
        <v/>
      </c>
      <c r="AU9" s="523" t="str">
        <f>IF('Encodage réponses Es'!AS8="","",'Encodage réponses Es'!AS8)</f>
        <v/>
      </c>
      <c r="AV9" s="523" t="str">
        <f>IF('Encodage réponses Es'!AH8="","",'Encodage réponses Es'!AH8)</f>
        <v/>
      </c>
      <c r="AW9" s="523" t="str">
        <f>IF('Encodage réponses Es'!AI8="","",'Encodage réponses Es'!AI8)</f>
        <v/>
      </c>
      <c r="AX9" s="523" t="str">
        <f>IF('Encodage réponses Es'!AJ8="","",'Encodage réponses Es'!AJ8)</f>
        <v/>
      </c>
      <c r="AY9" s="502" t="str">
        <f>IF(AND(COUNTBLANK('Encodage réponses Es'!Y8:AE8)&gt;0,'Encodage réponses Es'!$AW8="!"),"Incomplet",IF(OR(COUNTIF(AO9:AX9,"a")&gt;0,COUNTIF(AO9:AX9,"A")&gt;0),"Absent(e)",IF(COUNT(AO9:AX9)=0,"",SUM(AO9:AX9))))</f>
        <v/>
      </c>
      <c r="AZ9" s="523" t="str">
        <f>IF('Encodage réponses Es'!AF8="","",'Encodage réponses Es'!AF8)</f>
        <v/>
      </c>
      <c r="BA9" s="523" t="str">
        <f>IF('Encodage réponses Es'!AP8="","",'Encodage réponses Es'!AP8)</f>
        <v/>
      </c>
      <c r="BB9" s="523" t="str">
        <f>IF('Encodage réponses Es'!AK8="","",'Encodage réponses Es'!AK8)</f>
        <v/>
      </c>
      <c r="BC9" s="523" t="str">
        <f>IF('Encodage réponses Es'!AM8="","",'Encodage réponses Es'!AM8)</f>
        <v/>
      </c>
      <c r="BD9" s="523" t="str">
        <f>IF('Encodage réponses Es'!AN8="","",'Encodage réponses Es'!AN8)</f>
        <v/>
      </c>
      <c r="BE9" s="523" t="str">
        <f>IF('Encodage réponses Es'!AO8="","",'Encodage réponses Es'!AO8)</f>
        <v/>
      </c>
      <c r="BF9" s="523" t="str">
        <f>IF('Encodage réponses Es'!AQ8="","",'Encodage réponses Es'!AQ8)</f>
        <v/>
      </c>
      <c r="BG9" s="523" t="str">
        <f>IF('Encodage réponses Es'!AT8="","",'Encodage réponses Es'!AT8)</f>
        <v/>
      </c>
      <c r="BH9" s="523" t="str">
        <f>IF('Encodage réponses Es'!AU8="","",'Encodage réponses Es'!AUS8)</f>
        <v/>
      </c>
      <c r="BI9" s="690" t="str">
        <f>IF('Encodage réponses Es'!AG8="","",'Encodage réponses Es'!AG8)</f>
        <v/>
      </c>
      <c r="BJ9" s="691"/>
      <c r="BK9" s="116" t="str">
        <f>IF(AND(COUNTBLANK('Encodage réponses Es'!AF8:AH8)&gt;0,'Encodage réponses Es'!$AW8="!"),"Incomplet",IF(OR(COUNTIF(AZ9:BJ9,"a")&gt;0,COUNTIF(AZ9:BJ9,"A")&gt;0),"Absent(e)",IF(COUNT(AZ9:BJ9)=0,"",SUM(AZ9:BJ9))))</f>
        <v/>
      </c>
    </row>
    <row r="10" spans="1:63" ht="12" customHeight="1">
      <c r="A10" s="254">
        <f>IF('Encodage réponses Es'!A9="","",'Encodage réponses Es'!A9)</f>
        <v>0</v>
      </c>
      <c r="B10" s="258">
        <f>IF('Encodage réponses Es'!B9="","",'Encodage réponses Es'!B9)</f>
        <v>0</v>
      </c>
      <c r="C10" s="258">
        <f>IF('Encodage réponses Es'!C9="","",'Encodage réponses Es'!C9)</f>
        <v>0</v>
      </c>
      <c r="D10" s="81">
        <v>6</v>
      </c>
      <c r="E10" s="299" t="str">
        <f>IF('Encodage réponses Es'!E9="","",'Encodage réponses Es'!E9)</f>
        <v/>
      </c>
      <c r="F10" s="298" t="str">
        <f>IF('Encodage réponses Es'!F9="","",'Encodage réponses Es'!F9)</f>
        <v/>
      </c>
      <c r="G10" s="294" t="str">
        <f>IF('Encodage réponses Es'!G9="","",'Encodage réponses Es'!G9)</f>
        <v/>
      </c>
      <c r="H10" s="31" t="str">
        <f>IF('Encodage réponses Es'!I9="","",'Encodage réponses Es'!I9)</f>
        <v/>
      </c>
      <c r="I10" s="628"/>
      <c r="J10" s="34" t="str">
        <f>IF('Encodage réponses Es'!AW9="!","Incomplet",IF(AND(SUM('Encodage réponses Es'!J9:AV9)&gt;=$J$4/2,'Encodage réponses Es'!AW9="a"),SUM('Encodage réponses Es'!J9:AV9),IF(AND(SUM('Encodage réponses Es'!J9:AV9)&lt;$J$4/2,'Encodage réponses Es'!AW9="a"),"Absent(e)",IF(COUNTBLANK('Encodage réponses Es'!J9:AV9)=39,"",SUM('Encodage réponses Es'!J9:AV9)))))</f>
        <v/>
      </c>
      <c r="K10" s="35" t="str">
        <f t="shared" si="2"/>
        <v/>
      </c>
      <c r="L10" s="105"/>
      <c r="M10" s="36" t="str">
        <f t="shared" si="0"/>
        <v/>
      </c>
      <c r="N10" s="37" t="str">
        <f t="shared" si="3"/>
        <v/>
      </c>
      <c r="O10" s="36" t="str">
        <f t="shared" si="1"/>
        <v/>
      </c>
      <c r="P10" s="37" t="str">
        <f t="shared" si="4"/>
        <v/>
      </c>
      <c r="Q10" s="57"/>
      <c r="R10" s="127"/>
      <c r="S10" s="523" t="str">
        <f>IF('Encodage réponses Es'!J9="","",'Encodage réponses Es'!J9)</f>
        <v/>
      </c>
      <c r="T10" s="523" t="str">
        <f>IF('Encodage réponses Es'!K9="","",'Encodage réponses Es'!K9)</f>
        <v/>
      </c>
      <c r="U10" s="523" t="str">
        <f>IF('Encodage réponses Es'!M9="","",'Encodage réponses Es'!M9)</f>
        <v/>
      </c>
      <c r="V10" s="523" t="str">
        <f>IF('Encodage réponses Es'!N9="","",'Encodage réponses Es'!N9)</f>
        <v/>
      </c>
      <c r="W10" s="523" t="str">
        <f>IF('Encodage réponses Es'!S9="","",'Encodage réponses Es'!S9)</f>
        <v/>
      </c>
      <c r="X10" s="523" t="str">
        <f>IF('Encodage réponses Es'!L9="","",'Encodage réponses Es'!L9)</f>
        <v/>
      </c>
      <c r="Y10" s="523" t="str">
        <f>IF('Encodage réponses Es'!O9="","",'Encodage réponses Es'!O9)</f>
        <v/>
      </c>
      <c r="Z10" s="523" t="str">
        <f>IF('Encodage réponses Es'!AB9="","",'Encodage réponses Es'!AB9)</f>
        <v/>
      </c>
      <c r="AA10" s="501" t="str">
        <f>IF(AND(COUNTBLANK('Encodage réponses Es'!J9:P9)&gt;0,'Encodage réponses Es'!$AW9="!"),"Incomplet",IF(OR(COUNTIF(S10:Z10,"a")&gt;0,COUNTIF(S10:Z10,"A")&gt;0),"Absent(e)",IF(COUNT(S10:Z10)=0,"",SUM(S10:Z10))))</f>
        <v/>
      </c>
      <c r="AB10" s="644" t="str">
        <f>IF('Encodage réponses Es'!V9="","",'Encodage réponses Es'!V9)</f>
        <v/>
      </c>
      <c r="AC10" s="644"/>
      <c r="AD10" s="523" t="str">
        <f>IF('Encodage réponses Es'!X9="","",'Encodage réponses Es'!X9)</f>
        <v/>
      </c>
      <c r="AE10" s="523" t="str">
        <f>IF('Encodage réponses Es'!Y9="","",'Encodage réponses Es'!Y9)</f>
        <v/>
      </c>
      <c r="AF10" s="523" t="str">
        <f>IF('Encodage réponses Es'!Z9="","",'Encodage réponses Es'!Z9)</f>
        <v/>
      </c>
      <c r="AG10" s="523" t="str">
        <f>IF('Encodage réponses Es'!P9="","",'Encodage réponses Es'!P9)</f>
        <v/>
      </c>
      <c r="AH10" s="523" t="str">
        <f>IF('Encodage réponses Es'!Q9="","",'Encodage réponses Es'!Q9)</f>
        <v/>
      </c>
      <c r="AI10" s="523" t="str">
        <f>IF('Encodage réponses Es'!R9="","",'Encodage réponses Es'!R9)</f>
        <v/>
      </c>
      <c r="AJ10" s="523" t="str">
        <f>IF('Encodage réponses Es'!U9="","",'Encodage réponses Es'!U9)</f>
        <v/>
      </c>
      <c r="AK10" s="523" t="str">
        <f>IF('Encodage réponses Es'!W9="","",'Encodage réponses Es'!W9)</f>
        <v/>
      </c>
      <c r="AL10" s="523" t="str">
        <f>IF('Encodage réponses Es'!K9="","",'Encodage réponses Es'!K9)</f>
        <v/>
      </c>
      <c r="AM10" s="523" t="str">
        <f>IF('Encodage réponses Es'!AA9="","",'Encodage réponses Es'!AA9)</f>
        <v/>
      </c>
      <c r="AN10" s="502" t="str">
        <f>IF(AND(COUNTBLANK('Encodage réponses Es'!Q9:X9)&gt;0,'Encodage réponses Es'!$AW9="!"),"Incomplet",IF(OR(COUNTIF(AB10:AM10,"a")&gt;0,COUNTIF(AB10:AM10,"A")&gt;0),"Absent(e)",IF(COUNT(AB10:AM10)=0,"",SUM(AB10:AM10))))</f>
        <v/>
      </c>
      <c r="AO10" s="523" t="str">
        <f>IF('Encodage réponses Es'!AD9="","",'Encodage réponses Es'!AD9)</f>
        <v/>
      </c>
      <c r="AP10" s="523" t="str">
        <f>IF('Encodage réponses Es'!AE9="","",'Encodage réponses Es'!AE9)</f>
        <v/>
      </c>
      <c r="AQ10" s="523" t="str">
        <f>IF('Encodage réponses Es'!AL9="","",'Encodage réponses Es'!AL9)</f>
        <v/>
      </c>
      <c r="AR10" s="523" t="str">
        <f>IF('Encodage réponses Es'!AV9="","",'Encodage réponses Es'!AV9)</f>
        <v/>
      </c>
      <c r="AS10" s="523" t="str">
        <f>IF('Encodage réponses Es'!AC9="","",'Encodage réponses Es'!AC9)</f>
        <v/>
      </c>
      <c r="AT10" s="523" t="str">
        <f>IF('Encodage réponses Es'!AR9="","",'Encodage réponses Es'!AR9)</f>
        <v/>
      </c>
      <c r="AU10" s="523" t="str">
        <f>IF('Encodage réponses Es'!AS9="","",'Encodage réponses Es'!AS9)</f>
        <v/>
      </c>
      <c r="AV10" s="523" t="str">
        <f>IF('Encodage réponses Es'!AH9="","",'Encodage réponses Es'!AH9)</f>
        <v/>
      </c>
      <c r="AW10" s="523" t="str">
        <f>IF('Encodage réponses Es'!AI9="","",'Encodage réponses Es'!AI9)</f>
        <v/>
      </c>
      <c r="AX10" s="523" t="str">
        <f>IF('Encodage réponses Es'!AJ9="","",'Encodage réponses Es'!AJ9)</f>
        <v/>
      </c>
      <c r="AY10" s="502" t="str">
        <f>IF(AND(COUNTBLANK('Encodage réponses Es'!Y9:AE9)&gt;0,'Encodage réponses Es'!$AW9="!"),"Incomplet",IF(OR(COUNTIF(AO10:AX10,"a")&gt;0,COUNTIF(AO10:AX10,"A")&gt;0),"Absent(e)",IF(COUNT(AO10:AX10)=0,"",SUM(AO10:AX10))))</f>
        <v/>
      </c>
      <c r="AZ10" s="523" t="str">
        <f>IF('Encodage réponses Es'!AF9="","",'Encodage réponses Es'!AF9)</f>
        <v/>
      </c>
      <c r="BA10" s="523" t="str">
        <f>IF('Encodage réponses Es'!AP9="","",'Encodage réponses Es'!AP9)</f>
        <v/>
      </c>
      <c r="BB10" s="523" t="str">
        <f>IF('Encodage réponses Es'!AK9="","",'Encodage réponses Es'!AK9)</f>
        <v/>
      </c>
      <c r="BC10" s="523" t="str">
        <f>IF('Encodage réponses Es'!AM9="","",'Encodage réponses Es'!AM9)</f>
        <v/>
      </c>
      <c r="BD10" s="523" t="str">
        <f>IF('Encodage réponses Es'!AN9="","",'Encodage réponses Es'!AN9)</f>
        <v/>
      </c>
      <c r="BE10" s="523" t="str">
        <f>IF('Encodage réponses Es'!AO9="","",'Encodage réponses Es'!AO9)</f>
        <v/>
      </c>
      <c r="BF10" s="523" t="str">
        <f>IF('Encodage réponses Es'!AQ9="","",'Encodage réponses Es'!AQ9)</f>
        <v/>
      </c>
      <c r="BG10" s="523" t="str">
        <f>IF('Encodage réponses Es'!AT9="","",'Encodage réponses Es'!AT9)</f>
        <v/>
      </c>
      <c r="BH10" s="523" t="str">
        <f>IF('Encodage réponses Es'!AU9="","",'Encodage réponses Es'!AUS9)</f>
        <v/>
      </c>
      <c r="BI10" s="690" t="str">
        <f>IF('Encodage réponses Es'!AG9="","",'Encodage réponses Es'!AG9)</f>
        <v/>
      </c>
      <c r="BJ10" s="691"/>
      <c r="BK10" s="116" t="str">
        <f>IF(AND(COUNTBLANK('Encodage réponses Es'!AF9:AH9)&gt;0,'Encodage réponses Es'!$AW9="!"),"Incomplet",IF(OR(COUNTIF(AZ10:BJ10,"a")&gt;0,COUNTIF(AZ10:BJ10,"A")&gt;0),"Absent(e)",IF(COUNT(AZ10:BJ10)=0,"",SUM(AZ10:BJ10))))</f>
        <v/>
      </c>
    </row>
    <row r="11" spans="1:63" ht="12" customHeight="1">
      <c r="A11" s="254">
        <f>IF('Encodage réponses Es'!A10="","",'Encodage réponses Es'!A10)</f>
        <v>0</v>
      </c>
      <c r="B11" s="258">
        <f>IF('Encodage réponses Es'!B10="","",'Encodage réponses Es'!B10)</f>
        <v>0</v>
      </c>
      <c r="C11" s="258">
        <f>IF('Encodage réponses Es'!C10="","",'Encodage réponses Es'!C10)</f>
        <v>0</v>
      </c>
      <c r="D11" s="81">
        <v>7</v>
      </c>
      <c r="E11" s="299" t="str">
        <f>IF('Encodage réponses Es'!E10="","",'Encodage réponses Es'!E10)</f>
        <v/>
      </c>
      <c r="F11" s="298" t="str">
        <f>IF('Encodage réponses Es'!F10="","",'Encodage réponses Es'!F10)</f>
        <v/>
      </c>
      <c r="G11" s="294" t="str">
        <f>IF('Encodage réponses Es'!G10="","",'Encodage réponses Es'!G10)</f>
        <v/>
      </c>
      <c r="H11" s="31" t="str">
        <f>IF('Encodage réponses Es'!I10="","",'Encodage réponses Es'!I10)</f>
        <v/>
      </c>
      <c r="I11" s="628"/>
      <c r="J11" s="34" t="str">
        <f>IF('Encodage réponses Es'!AW10="!","Incomplet",IF(AND(SUM('Encodage réponses Es'!J10:AV10)&gt;=$J$4/2,'Encodage réponses Es'!AW10="a"),SUM('Encodage réponses Es'!J10:AV10),IF(AND(SUM('Encodage réponses Es'!J10:AV10)&lt;$J$4/2,'Encodage réponses Es'!AW10="a"),"Absent(e)",IF(COUNTBLANK('Encodage réponses Es'!J10:AV10)=39,"",SUM('Encodage réponses Es'!J10:AV10)))))</f>
        <v/>
      </c>
      <c r="K11" s="35" t="str">
        <f t="shared" si="2"/>
        <v/>
      </c>
      <c r="L11" s="105"/>
      <c r="M11" s="36" t="str">
        <f t="shared" si="0"/>
        <v/>
      </c>
      <c r="N11" s="37" t="str">
        <f t="shared" si="3"/>
        <v/>
      </c>
      <c r="O11" s="36" t="str">
        <f t="shared" si="1"/>
        <v/>
      </c>
      <c r="P11" s="37" t="str">
        <f t="shared" si="4"/>
        <v/>
      </c>
      <c r="Q11" s="57"/>
      <c r="R11" s="127"/>
      <c r="S11" s="523" t="str">
        <f>IF('Encodage réponses Es'!J10="","",'Encodage réponses Es'!J10)</f>
        <v/>
      </c>
      <c r="T11" s="523" t="str">
        <f>IF('Encodage réponses Es'!K10="","",'Encodage réponses Es'!K10)</f>
        <v/>
      </c>
      <c r="U11" s="523" t="str">
        <f>IF('Encodage réponses Es'!M10="","",'Encodage réponses Es'!M10)</f>
        <v/>
      </c>
      <c r="V11" s="523" t="str">
        <f>IF('Encodage réponses Es'!N10="","",'Encodage réponses Es'!N10)</f>
        <v/>
      </c>
      <c r="W11" s="523" t="str">
        <f>IF('Encodage réponses Es'!S10="","",'Encodage réponses Es'!S10)</f>
        <v/>
      </c>
      <c r="X11" s="523" t="str">
        <f>IF('Encodage réponses Es'!L10="","",'Encodage réponses Es'!L10)</f>
        <v/>
      </c>
      <c r="Y11" s="523" t="str">
        <f>IF('Encodage réponses Es'!O10="","",'Encodage réponses Es'!O10)</f>
        <v/>
      </c>
      <c r="Z11" s="523" t="str">
        <f>IF('Encodage réponses Es'!AB10="","",'Encodage réponses Es'!AB10)</f>
        <v/>
      </c>
      <c r="AA11" s="501" t="str">
        <f>IF(AND(COUNTBLANK('Encodage réponses Es'!J10:P10)&gt;0,'Encodage réponses Es'!$AW10="!"),"Incomplet",IF(OR(COUNTIF(S11:Z11,"a")&gt;0,COUNTIF(S11:Z11,"A")&gt;0),"Absent(e)",IF(COUNT(S11:Z11)=0,"",SUM(S11:Z11))))</f>
        <v/>
      </c>
      <c r="AB11" s="644" t="str">
        <f>IF('Encodage réponses Es'!V10="","",'Encodage réponses Es'!V10)</f>
        <v/>
      </c>
      <c r="AC11" s="644"/>
      <c r="AD11" s="523" t="str">
        <f>IF('Encodage réponses Es'!X10="","",'Encodage réponses Es'!X10)</f>
        <v/>
      </c>
      <c r="AE11" s="523" t="str">
        <f>IF('Encodage réponses Es'!Y10="","",'Encodage réponses Es'!Y10)</f>
        <v/>
      </c>
      <c r="AF11" s="523" t="str">
        <f>IF('Encodage réponses Es'!Z10="","",'Encodage réponses Es'!Z10)</f>
        <v/>
      </c>
      <c r="AG11" s="523" t="str">
        <f>IF('Encodage réponses Es'!P10="","",'Encodage réponses Es'!P10)</f>
        <v/>
      </c>
      <c r="AH11" s="523" t="str">
        <f>IF('Encodage réponses Es'!Q10="","",'Encodage réponses Es'!Q10)</f>
        <v/>
      </c>
      <c r="AI11" s="523" t="str">
        <f>IF('Encodage réponses Es'!R10="","",'Encodage réponses Es'!R10)</f>
        <v/>
      </c>
      <c r="AJ11" s="523" t="str">
        <f>IF('Encodage réponses Es'!U10="","",'Encodage réponses Es'!U10)</f>
        <v/>
      </c>
      <c r="AK11" s="523" t="str">
        <f>IF('Encodage réponses Es'!W10="","",'Encodage réponses Es'!W10)</f>
        <v/>
      </c>
      <c r="AL11" s="523" t="str">
        <f>IF('Encodage réponses Es'!K10="","",'Encodage réponses Es'!K10)</f>
        <v/>
      </c>
      <c r="AM11" s="523" t="str">
        <f>IF('Encodage réponses Es'!AA10="","",'Encodage réponses Es'!AA10)</f>
        <v/>
      </c>
      <c r="AN11" s="502" t="str">
        <f>IF(AND(COUNTBLANK('Encodage réponses Es'!Q10:X10)&gt;0,'Encodage réponses Es'!$AW10="!"),"Incomplet",IF(OR(COUNTIF(AB11:AM11,"a")&gt;0,COUNTIF(AB11:AM11,"A")&gt;0),"Absent(e)",IF(COUNT(AB11:AM11)=0,"",SUM(AB11:AM11))))</f>
        <v/>
      </c>
      <c r="AO11" s="523" t="str">
        <f>IF('Encodage réponses Es'!AD10="","",'Encodage réponses Es'!AD10)</f>
        <v/>
      </c>
      <c r="AP11" s="523" t="str">
        <f>IF('Encodage réponses Es'!AE10="","",'Encodage réponses Es'!AE10)</f>
        <v/>
      </c>
      <c r="AQ11" s="523" t="str">
        <f>IF('Encodage réponses Es'!AL10="","",'Encodage réponses Es'!AL10)</f>
        <v/>
      </c>
      <c r="AR11" s="523" t="str">
        <f>IF('Encodage réponses Es'!AV10="","",'Encodage réponses Es'!AV10)</f>
        <v/>
      </c>
      <c r="AS11" s="523" t="str">
        <f>IF('Encodage réponses Es'!AC10="","",'Encodage réponses Es'!AC10)</f>
        <v/>
      </c>
      <c r="AT11" s="523" t="str">
        <f>IF('Encodage réponses Es'!AR10="","",'Encodage réponses Es'!AR10)</f>
        <v/>
      </c>
      <c r="AU11" s="523" t="str">
        <f>IF('Encodage réponses Es'!AS10="","",'Encodage réponses Es'!AS10)</f>
        <v/>
      </c>
      <c r="AV11" s="523" t="str">
        <f>IF('Encodage réponses Es'!AH10="","",'Encodage réponses Es'!AH10)</f>
        <v/>
      </c>
      <c r="AW11" s="523" t="str">
        <f>IF('Encodage réponses Es'!AI10="","",'Encodage réponses Es'!AI10)</f>
        <v/>
      </c>
      <c r="AX11" s="523" t="str">
        <f>IF('Encodage réponses Es'!AJ10="","",'Encodage réponses Es'!AJ10)</f>
        <v/>
      </c>
      <c r="AY11" s="502" t="str">
        <f>IF(AND(COUNTBLANK('Encodage réponses Es'!Y10:AE10)&gt;0,'Encodage réponses Es'!$AW10="!"),"Incomplet",IF(OR(COUNTIF(AO11:AX11,"a")&gt;0,COUNTIF(AO11:AX11,"A")&gt;0),"Absent(e)",IF(COUNT(AO11:AX11)=0,"",SUM(AO11:AX11))))</f>
        <v/>
      </c>
      <c r="AZ11" s="523" t="str">
        <f>IF('Encodage réponses Es'!AF10="","",'Encodage réponses Es'!AF10)</f>
        <v/>
      </c>
      <c r="BA11" s="523" t="str">
        <f>IF('Encodage réponses Es'!AP10="","",'Encodage réponses Es'!AP10)</f>
        <v/>
      </c>
      <c r="BB11" s="523" t="str">
        <f>IF('Encodage réponses Es'!AK10="","",'Encodage réponses Es'!AK10)</f>
        <v/>
      </c>
      <c r="BC11" s="523" t="str">
        <f>IF('Encodage réponses Es'!AM10="","",'Encodage réponses Es'!AM10)</f>
        <v/>
      </c>
      <c r="BD11" s="523" t="str">
        <f>IF('Encodage réponses Es'!AN10="","",'Encodage réponses Es'!AN10)</f>
        <v/>
      </c>
      <c r="BE11" s="523" t="str">
        <f>IF('Encodage réponses Es'!AO10="","",'Encodage réponses Es'!AO10)</f>
        <v/>
      </c>
      <c r="BF11" s="523" t="str">
        <f>IF('Encodage réponses Es'!AQ10="","",'Encodage réponses Es'!AQ10)</f>
        <v/>
      </c>
      <c r="BG11" s="523" t="str">
        <f>IF('Encodage réponses Es'!AT10="","",'Encodage réponses Es'!AT10)</f>
        <v/>
      </c>
      <c r="BH11" s="523" t="str">
        <f>IF('Encodage réponses Es'!AU10="","",'Encodage réponses Es'!AUS10)</f>
        <v/>
      </c>
      <c r="BI11" s="690" t="str">
        <f>IF('Encodage réponses Es'!AG10="","",'Encodage réponses Es'!AG10)</f>
        <v/>
      </c>
      <c r="BJ11" s="691"/>
      <c r="BK11" s="116" t="str">
        <f>IF(AND(COUNTBLANK('Encodage réponses Es'!AF10:AH10)&gt;0,'Encodage réponses Es'!$AW10="!"),"Incomplet",IF(OR(COUNTIF(AZ11:BJ11,"a")&gt;0,COUNTIF(AZ11:BJ11,"A")&gt;0),"Absent(e)",IF(COUNT(AZ11:BJ11)=0,"",SUM(AZ11:BJ11))))</f>
        <v/>
      </c>
    </row>
    <row r="12" spans="1:63" ht="12" customHeight="1">
      <c r="A12" s="254">
        <f>IF('Encodage réponses Es'!A11="","",'Encodage réponses Es'!A11)</f>
        <v>0</v>
      </c>
      <c r="B12" s="258">
        <f>IF('Encodage réponses Es'!B11="","",'Encodage réponses Es'!B11)</f>
        <v>0</v>
      </c>
      <c r="C12" s="258">
        <f>IF('Encodage réponses Es'!C11="","",'Encodage réponses Es'!C11)</f>
        <v>0</v>
      </c>
      <c r="D12" s="81">
        <v>8</v>
      </c>
      <c r="E12" s="299" t="str">
        <f>IF('Encodage réponses Es'!E11="","",'Encodage réponses Es'!E11)</f>
        <v/>
      </c>
      <c r="F12" s="298" t="str">
        <f>IF('Encodage réponses Es'!F11="","",'Encodage réponses Es'!F11)</f>
        <v/>
      </c>
      <c r="G12" s="294" t="str">
        <f>IF('Encodage réponses Es'!G11="","",'Encodage réponses Es'!G11)</f>
        <v/>
      </c>
      <c r="H12" s="31" t="str">
        <f>IF('Encodage réponses Es'!I11="","",'Encodage réponses Es'!I11)</f>
        <v/>
      </c>
      <c r="I12" s="628"/>
      <c r="J12" s="34" t="str">
        <f>IF('Encodage réponses Es'!AW11="!","Incomplet",IF(AND(SUM('Encodage réponses Es'!J11:AV11)&gt;=$J$4/2,'Encodage réponses Es'!AW11="a"),SUM('Encodage réponses Es'!J11:AV11),IF(AND(SUM('Encodage réponses Es'!J11:AV11)&lt;$J$4/2,'Encodage réponses Es'!AW11="a"),"Absent(e)",IF(COUNTBLANK('Encodage réponses Es'!J11:AV11)=39,"",SUM('Encodage réponses Es'!J11:AV11)))))</f>
        <v/>
      </c>
      <c r="K12" s="35" t="str">
        <f t="shared" si="2"/>
        <v/>
      </c>
      <c r="L12" s="105"/>
      <c r="M12" s="36" t="str">
        <f t="shared" si="0"/>
        <v/>
      </c>
      <c r="N12" s="37" t="str">
        <f t="shared" si="3"/>
        <v/>
      </c>
      <c r="O12" s="36" t="str">
        <f t="shared" si="1"/>
        <v/>
      </c>
      <c r="P12" s="37" t="str">
        <f t="shared" si="4"/>
        <v/>
      </c>
      <c r="Q12" s="57"/>
      <c r="R12" s="127"/>
      <c r="S12" s="523" t="str">
        <f>IF('Encodage réponses Es'!J11="","",'Encodage réponses Es'!J11)</f>
        <v/>
      </c>
      <c r="T12" s="523" t="str">
        <f>IF('Encodage réponses Es'!K11="","",'Encodage réponses Es'!K11)</f>
        <v/>
      </c>
      <c r="U12" s="523" t="str">
        <f>IF('Encodage réponses Es'!M11="","",'Encodage réponses Es'!M11)</f>
        <v/>
      </c>
      <c r="V12" s="523" t="str">
        <f>IF('Encodage réponses Es'!N11="","",'Encodage réponses Es'!N11)</f>
        <v/>
      </c>
      <c r="W12" s="523" t="str">
        <f>IF('Encodage réponses Es'!S11="","",'Encodage réponses Es'!S11)</f>
        <v/>
      </c>
      <c r="X12" s="523" t="str">
        <f>IF('Encodage réponses Es'!L11="","",'Encodage réponses Es'!L11)</f>
        <v/>
      </c>
      <c r="Y12" s="523" t="str">
        <f>IF('Encodage réponses Es'!O11="","",'Encodage réponses Es'!O11)</f>
        <v/>
      </c>
      <c r="Z12" s="523" t="str">
        <f>IF('Encodage réponses Es'!AB11="","",'Encodage réponses Es'!AB11)</f>
        <v/>
      </c>
      <c r="AA12" s="501" t="str">
        <f>IF(AND(COUNTBLANK('Encodage réponses Es'!J11:P11)&gt;0,'Encodage réponses Es'!$AW11="!"),"Incomplet",IF(OR(COUNTIF(S12:Z12,"a")&gt;0,COUNTIF(S12:Z12,"A")&gt;0),"Absent(e)",IF(COUNT(S12:Z12)=0,"",SUM(S12:Z12))))</f>
        <v/>
      </c>
      <c r="AB12" s="644" t="str">
        <f>IF('Encodage réponses Es'!V11="","",'Encodage réponses Es'!V11)</f>
        <v/>
      </c>
      <c r="AC12" s="644"/>
      <c r="AD12" s="523" t="str">
        <f>IF('Encodage réponses Es'!X11="","",'Encodage réponses Es'!X11)</f>
        <v/>
      </c>
      <c r="AE12" s="523" t="str">
        <f>IF('Encodage réponses Es'!Y11="","",'Encodage réponses Es'!Y11)</f>
        <v/>
      </c>
      <c r="AF12" s="523" t="str">
        <f>IF('Encodage réponses Es'!Z11="","",'Encodage réponses Es'!Z11)</f>
        <v/>
      </c>
      <c r="AG12" s="523" t="str">
        <f>IF('Encodage réponses Es'!P11="","",'Encodage réponses Es'!P11)</f>
        <v/>
      </c>
      <c r="AH12" s="523" t="str">
        <f>IF('Encodage réponses Es'!Q11="","",'Encodage réponses Es'!Q11)</f>
        <v/>
      </c>
      <c r="AI12" s="523" t="str">
        <f>IF('Encodage réponses Es'!R11="","",'Encodage réponses Es'!R11)</f>
        <v/>
      </c>
      <c r="AJ12" s="523" t="str">
        <f>IF('Encodage réponses Es'!U11="","",'Encodage réponses Es'!U11)</f>
        <v/>
      </c>
      <c r="AK12" s="523" t="str">
        <f>IF('Encodage réponses Es'!W11="","",'Encodage réponses Es'!W11)</f>
        <v/>
      </c>
      <c r="AL12" s="523" t="str">
        <f>IF('Encodage réponses Es'!K11="","",'Encodage réponses Es'!K11)</f>
        <v/>
      </c>
      <c r="AM12" s="523" t="str">
        <f>IF('Encodage réponses Es'!AA11="","",'Encodage réponses Es'!AA11)</f>
        <v/>
      </c>
      <c r="AN12" s="502" t="str">
        <f>IF(AND(COUNTBLANK('Encodage réponses Es'!Q11:X11)&gt;0,'Encodage réponses Es'!$AW11="!"),"Incomplet",IF(OR(COUNTIF(AB12:AM12,"a")&gt;0,COUNTIF(AB12:AM12,"A")&gt;0),"Absent(e)",IF(COUNT(AB12:AM12)=0,"",SUM(AB12:AM12))))</f>
        <v/>
      </c>
      <c r="AO12" s="523" t="str">
        <f>IF('Encodage réponses Es'!AD11="","",'Encodage réponses Es'!AD11)</f>
        <v/>
      </c>
      <c r="AP12" s="523" t="str">
        <f>IF('Encodage réponses Es'!AE11="","",'Encodage réponses Es'!AE11)</f>
        <v/>
      </c>
      <c r="AQ12" s="523" t="str">
        <f>IF('Encodage réponses Es'!AL11="","",'Encodage réponses Es'!AL11)</f>
        <v/>
      </c>
      <c r="AR12" s="523" t="str">
        <f>IF('Encodage réponses Es'!AV11="","",'Encodage réponses Es'!AV11)</f>
        <v/>
      </c>
      <c r="AS12" s="523" t="str">
        <f>IF('Encodage réponses Es'!AC11="","",'Encodage réponses Es'!AC11)</f>
        <v/>
      </c>
      <c r="AT12" s="523" t="str">
        <f>IF('Encodage réponses Es'!AR11="","",'Encodage réponses Es'!AR11)</f>
        <v/>
      </c>
      <c r="AU12" s="523" t="str">
        <f>IF('Encodage réponses Es'!AS11="","",'Encodage réponses Es'!AS11)</f>
        <v/>
      </c>
      <c r="AV12" s="523" t="str">
        <f>IF('Encodage réponses Es'!AH11="","",'Encodage réponses Es'!AH11)</f>
        <v/>
      </c>
      <c r="AW12" s="523" t="str">
        <f>IF('Encodage réponses Es'!AI11="","",'Encodage réponses Es'!AI11)</f>
        <v/>
      </c>
      <c r="AX12" s="523" t="str">
        <f>IF('Encodage réponses Es'!AJ11="","",'Encodage réponses Es'!AJ11)</f>
        <v/>
      </c>
      <c r="AY12" s="502" t="str">
        <f>IF(AND(COUNTBLANK('Encodage réponses Es'!Y11:AE11)&gt;0,'Encodage réponses Es'!$AW11="!"),"Incomplet",IF(OR(COUNTIF(AO12:AX12,"a")&gt;0,COUNTIF(AO12:AX12,"A")&gt;0),"Absent(e)",IF(COUNT(AO12:AX12)=0,"",SUM(AO12:AX12))))</f>
        <v/>
      </c>
      <c r="AZ12" s="523" t="str">
        <f>IF('Encodage réponses Es'!AF11="","",'Encodage réponses Es'!AF11)</f>
        <v/>
      </c>
      <c r="BA12" s="523" t="str">
        <f>IF('Encodage réponses Es'!AP11="","",'Encodage réponses Es'!AP11)</f>
        <v/>
      </c>
      <c r="BB12" s="523" t="str">
        <f>IF('Encodage réponses Es'!AK11="","",'Encodage réponses Es'!AK11)</f>
        <v/>
      </c>
      <c r="BC12" s="523" t="str">
        <f>IF('Encodage réponses Es'!AM11="","",'Encodage réponses Es'!AM11)</f>
        <v/>
      </c>
      <c r="BD12" s="523" t="str">
        <f>IF('Encodage réponses Es'!AN11="","",'Encodage réponses Es'!AN11)</f>
        <v/>
      </c>
      <c r="BE12" s="523" t="str">
        <f>IF('Encodage réponses Es'!AO11="","",'Encodage réponses Es'!AO11)</f>
        <v/>
      </c>
      <c r="BF12" s="523" t="str">
        <f>IF('Encodage réponses Es'!AQ11="","",'Encodage réponses Es'!AQ11)</f>
        <v/>
      </c>
      <c r="BG12" s="523" t="str">
        <f>IF('Encodage réponses Es'!AT11="","",'Encodage réponses Es'!AT11)</f>
        <v/>
      </c>
      <c r="BH12" s="523" t="str">
        <f>IF('Encodage réponses Es'!AU11="","",'Encodage réponses Es'!AUS11)</f>
        <v/>
      </c>
      <c r="BI12" s="690" t="str">
        <f>IF('Encodage réponses Es'!AG11="","",'Encodage réponses Es'!AG11)</f>
        <v/>
      </c>
      <c r="BJ12" s="691"/>
      <c r="BK12" s="116" t="str">
        <f>IF(AND(COUNTBLANK('Encodage réponses Es'!AF11:AH11)&gt;0,'Encodage réponses Es'!$AW11="!"),"Incomplet",IF(OR(COUNTIF(AZ12:BJ12,"a")&gt;0,COUNTIF(AZ12:BJ12,"A")&gt;0),"Absent(e)",IF(COUNT(AZ12:BJ12)=0,"",SUM(AZ12:BJ12))))</f>
        <v/>
      </c>
    </row>
    <row r="13" spans="1:63" ht="12" customHeight="1">
      <c r="A13" s="254">
        <f>IF('Encodage réponses Es'!A12="","",'Encodage réponses Es'!A12)</f>
        <v>0</v>
      </c>
      <c r="B13" s="258">
        <f>IF('Encodage réponses Es'!B12="","",'Encodage réponses Es'!B12)</f>
        <v>0</v>
      </c>
      <c r="C13" s="258">
        <f>IF('Encodage réponses Es'!C12="","",'Encodage réponses Es'!C12)</f>
        <v>0</v>
      </c>
      <c r="D13" s="81">
        <v>9</v>
      </c>
      <c r="E13" s="299" t="str">
        <f>IF('Encodage réponses Es'!E12="","",'Encodage réponses Es'!E12)</f>
        <v/>
      </c>
      <c r="F13" s="298" t="str">
        <f>IF('Encodage réponses Es'!F12="","",'Encodage réponses Es'!F12)</f>
        <v/>
      </c>
      <c r="G13" s="294" t="str">
        <f>IF('Encodage réponses Es'!G12="","",'Encodage réponses Es'!G12)</f>
        <v/>
      </c>
      <c r="H13" s="31" t="str">
        <f>IF('Encodage réponses Es'!I12="","",'Encodage réponses Es'!I12)</f>
        <v/>
      </c>
      <c r="I13" s="628"/>
      <c r="J13" s="34" t="str">
        <f>IF('Encodage réponses Es'!AW12="!","Incomplet",IF(AND(SUM('Encodage réponses Es'!J12:AV12)&gt;=$J$4/2,'Encodage réponses Es'!AW12="a"),SUM('Encodage réponses Es'!J12:AV12),IF(AND(SUM('Encodage réponses Es'!J12:AV12)&lt;$J$4/2,'Encodage réponses Es'!AW12="a"),"Absent(e)",IF(COUNTBLANK('Encodage réponses Es'!J12:AV12)=39,"",SUM('Encodage réponses Es'!J12:AV12)))))</f>
        <v/>
      </c>
      <c r="K13" s="35" t="str">
        <f t="shared" si="2"/>
        <v/>
      </c>
      <c r="L13" s="105"/>
      <c r="M13" s="36" t="str">
        <f t="shared" si="0"/>
        <v/>
      </c>
      <c r="N13" s="37" t="str">
        <f t="shared" si="3"/>
        <v/>
      </c>
      <c r="O13" s="36" t="str">
        <f t="shared" si="1"/>
        <v/>
      </c>
      <c r="P13" s="37" t="str">
        <f t="shared" si="4"/>
        <v/>
      </c>
      <c r="Q13" s="57"/>
      <c r="R13" s="127"/>
      <c r="S13" s="523" t="str">
        <f>IF('Encodage réponses Es'!J12="","",'Encodage réponses Es'!J12)</f>
        <v/>
      </c>
      <c r="T13" s="523" t="str">
        <f>IF('Encodage réponses Es'!K12="","",'Encodage réponses Es'!K12)</f>
        <v/>
      </c>
      <c r="U13" s="523" t="str">
        <f>IF('Encodage réponses Es'!M12="","",'Encodage réponses Es'!M12)</f>
        <v/>
      </c>
      <c r="V13" s="523" t="str">
        <f>IF('Encodage réponses Es'!N12="","",'Encodage réponses Es'!N12)</f>
        <v/>
      </c>
      <c r="W13" s="523" t="str">
        <f>IF('Encodage réponses Es'!S12="","",'Encodage réponses Es'!S12)</f>
        <v/>
      </c>
      <c r="X13" s="523" t="str">
        <f>IF('Encodage réponses Es'!L12="","",'Encodage réponses Es'!L12)</f>
        <v/>
      </c>
      <c r="Y13" s="523" t="str">
        <f>IF('Encodage réponses Es'!O12="","",'Encodage réponses Es'!O12)</f>
        <v/>
      </c>
      <c r="Z13" s="523" t="str">
        <f>IF('Encodage réponses Es'!AB12="","",'Encodage réponses Es'!AB12)</f>
        <v/>
      </c>
      <c r="AA13" s="501" t="str">
        <f>IF(AND(COUNTBLANK('Encodage réponses Es'!J12:P12)&gt;0,'Encodage réponses Es'!$AW12="!"),"Incomplet",IF(OR(COUNTIF(S13:Z13,"a")&gt;0,COUNTIF(S13:Z13,"A")&gt;0),"Absent(e)",IF(COUNT(S13:Z13)=0,"",SUM(S13:Z13))))</f>
        <v/>
      </c>
      <c r="AB13" s="644" t="str">
        <f>IF('Encodage réponses Es'!V12="","",'Encodage réponses Es'!V12)</f>
        <v/>
      </c>
      <c r="AC13" s="644"/>
      <c r="AD13" s="523" t="str">
        <f>IF('Encodage réponses Es'!X12="","",'Encodage réponses Es'!X12)</f>
        <v/>
      </c>
      <c r="AE13" s="523" t="str">
        <f>IF('Encodage réponses Es'!Y12="","",'Encodage réponses Es'!Y12)</f>
        <v/>
      </c>
      <c r="AF13" s="523" t="str">
        <f>IF('Encodage réponses Es'!Z12="","",'Encodage réponses Es'!Z12)</f>
        <v/>
      </c>
      <c r="AG13" s="523" t="str">
        <f>IF('Encodage réponses Es'!P12="","",'Encodage réponses Es'!P12)</f>
        <v/>
      </c>
      <c r="AH13" s="523" t="str">
        <f>IF('Encodage réponses Es'!Q12="","",'Encodage réponses Es'!Q12)</f>
        <v/>
      </c>
      <c r="AI13" s="523" t="str">
        <f>IF('Encodage réponses Es'!R12="","",'Encodage réponses Es'!R12)</f>
        <v/>
      </c>
      <c r="AJ13" s="523" t="str">
        <f>IF('Encodage réponses Es'!U12="","",'Encodage réponses Es'!U12)</f>
        <v/>
      </c>
      <c r="AK13" s="523" t="str">
        <f>IF('Encodage réponses Es'!W12="","",'Encodage réponses Es'!W12)</f>
        <v/>
      </c>
      <c r="AL13" s="523" t="str">
        <f>IF('Encodage réponses Es'!K12="","",'Encodage réponses Es'!K12)</f>
        <v/>
      </c>
      <c r="AM13" s="523" t="str">
        <f>IF('Encodage réponses Es'!AA12="","",'Encodage réponses Es'!AA12)</f>
        <v/>
      </c>
      <c r="AN13" s="502" t="str">
        <f>IF(AND(COUNTBLANK('Encodage réponses Es'!Q12:X12)&gt;0,'Encodage réponses Es'!$AW12="!"),"Incomplet",IF(OR(COUNTIF(AB13:AM13,"a")&gt;0,COUNTIF(AB13:AM13,"A")&gt;0),"Absent(e)",IF(COUNT(AB13:AM13)=0,"",SUM(AB13:AM13))))</f>
        <v/>
      </c>
      <c r="AO13" s="523" t="str">
        <f>IF('Encodage réponses Es'!AD12="","",'Encodage réponses Es'!AD12)</f>
        <v/>
      </c>
      <c r="AP13" s="523" t="str">
        <f>IF('Encodage réponses Es'!AE12="","",'Encodage réponses Es'!AE12)</f>
        <v/>
      </c>
      <c r="AQ13" s="523" t="str">
        <f>IF('Encodage réponses Es'!AL12="","",'Encodage réponses Es'!AL12)</f>
        <v/>
      </c>
      <c r="AR13" s="523" t="str">
        <f>IF('Encodage réponses Es'!AV12="","",'Encodage réponses Es'!AV12)</f>
        <v/>
      </c>
      <c r="AS13" s="523" t="str">
        <f>IF('Encodage réponses Es'!AC12="","",'Encodage réponses Es'!AC12)</f>
        <v/>
      </c>
      <c r="AT13" s="523" t="str">
        <f>IF('Encodage réponses Es'!AR12="","",'Encodage réponses Es'!AR12)</f>
        <v/>
      </c>
      <c r="AU13" s="523" t="str">
        <f>IF('Encodage réponses Es'!AS12="","",'Encodage réponses Es'!AS12)</f>
        <v/>
      </c>
      <c r="AV13" s="523" t="str">
        <f>IF('Encodage réponses Es'!AH12="","",'Encodage réponses Es'!AH12)</f>
        <v/>
      </c>
      <c r="AW13" s="523" t="str">
        <f>IF('Encodage réponses Es'!AI12="","",'Encodage réponses Es'!AI12)</f>
        <v/>
      </c>
      <c r="AX13" s="523" t="str">
        <f>IF('Encodage réponses Es'!AJ12="","",'Encodage réponses Es'!AJ12)</f>
        <v/>
      </c>
      <c r="AY13" s="502" t="str">
        <f>IF(AND(COUNTBLANK('Encodage réponses Es'!Y12:AE12)&gt;0,'Encodage réponses Es'!$AW12="!"),"Incomplet",IF(OR(COUNTIF(AO13:AX13,"a")&gt;0,COUNTIF(AO13:AX13,"A")&gt;0),"Absent(e)",IF(COUNT(AO13:AX13)=0,"",SUM(AO13:AX13))))</f>
        <v/>
      </c>
      <c r="AZ13" s="523" t="str">
        <f>IF('Encodage réponses Es'!AF12="","",'Encodage réponses Es'!AF12)</f>
        <v/>
      </c>
      <c r="BA13" s="523" t="str">
        <f>IF('Encodage réponses Es'!AP12="","",'Encodage réponses Es'!AP12)</f>
        <v/>
      </c>
      <c r="BB13" s="523" t="str">
        <f>IF('Encodage réponses Es'!AK12="","",'Encodage réponses Es'!AK12)</f>
        <v/>
      </c>
      <c r="BC13" s="523" t="str">
        <f>IF('Encodage réponses Es'!AM12="","",'Encodage réponses Es'!AM12)</f>
        <v/>
      </c>
      <c r="BD13" s="523" t="str">
        <f>IF('Encodage réponses Es'!AN12="","",'Encodage réponses Es'!AN12)</f>
        <v/>
      </c>
      <c r="BE13" s="523" t="str">
        <f>IF('Encodage réponses Es'!AO12="","",'Encodage réponses Es'!AO12)</f>
        <v/>
      </c>
      <c r="BF13" s="523" t="str">
        <f>IF('Encodage réponses Es'!AQ12="","",'Encodage réponses Es'!AQ12)</f>
        <v/>
      </c>
      <c r="BG13" s="523" t="str">
        <f>IF('Encodage réponses Es'!AT12="","",'Encodage réponses Es'!AT12)</f>
        <v/>
      </c>
      <c r="BH13" s="523" t="str">
        <f>IF('Encodage réponses Es'!AU12="","",'Encodage réponses Es'!AUS12)</f>
        <v/>
      </c>
      <c r="BI13" s="690" t="str">
        <f>IF('Encodage réponses Es'!AG12="","",'Encodage réponses Es'!AG12)</f>
        <v/>
      </c>
      <c r="BJ13" s="691"/>
      <c r="BK13" s="116" t="str">
        <f>IF(AND(COUNTBLANK('Encodage réponses Es'!AF12:AH12)&gt;0,'Encodage réponses Es'!$AW12="!"),"Incomplet",IF(OR(COUNTIF(AZ13:BJ13,"a")&gt;0,COUNTIF(AZ13:BJ13,"A")&gt;0),"Absent(e)",IF(COUNT(AZ13:BJ13)=0,"",SUM(AZ13:BJ13))))</f>
        <v/>
      </c>
    </row>
    <row r="14" spans="1:63" ht="12" customHeight="1">
      <c r="A14" s="254">
        <f>IF('Encodage réponses Es'!A13="","",'Encodage réponses Es'!A13)</f>
        <v>0</v>
      </c>
      <c r="B14" s="258">
        <f>IF('Encodage réponses Es'!B13="","",'Encodage réponses Es'!B13)</f>
        <v>0</v>
      </c>
      <c r="C14" s="258">
        <f>IF('Encodage réponses Es'!C13="","",'Encodage réponses Es'!C13)</f>
        <v>0</v>
      </c>
      <c r="D14" s="81">
        <v>10</v>
      </c>
      <c r="E14" s="299" t="str">
        <f>IF('Encodage réponses Es'!E13="","",'Encodage réponses Es'!E13)</f>
        <v/>
      </c>
      <c r="F14" s="298" t="str">
        <f>IF('Encodage réponses Es'!F13="","",'Encodage réponses Es'!F13)</f>
        <v/>
      </c>
      <c r="G14" s="294" t="str">
        <f>IF('Encodage réponses Es'!G13="","",'Encodage réponses Es'!G13)</f>
        <v/>
      </c>
      <c r="H14" s="31" t="str">
        <f>IF('Encodage réponses Es'!I13="","",'Encodage réponses Es'!I13)</f>
        <v/>
      </c>
      <c r="I14" s="628"/>
      <c r="J14" s="34" t="str">
        <f>IF('Encodage réponses Es'!AW13="!","Incomplet",IF(AND(SUM('Encodage réponses Es'!J13:AV13)&gt;=$J$4/2,'Encodage réponses Es'!AW13="a"),SUM('Encodage réponses Es'!J13:AV13),IF(AND(SUM('Encodage réponses Es'!J13:AV13)&lt;$J$4/2,'Encodage réponses Es'!AW13="a"),"Absent(e)",IF(COUNTBLANK('Encodage réponses Es'!J13:AV13)=39,"",SUM('Encodage réponses Es'!J13:AV13)))))</f>
        <v/>
      </c>
      <c r="K14" s="35" t="str">
        <f t="shared" si="2"/>
        <v/>
      </c>
      <c r="L14" s="105"/>
      <c r="M14" s="36" t="str">
        <f t="shared" si="0"/>
        <v/>
      </c>
      <c r="N14" s="37" t="str">
        <f t="shared" si="3"/>
        <v/>
      </c>
      <c r="O14" s="36" t="str">
        <f t="shared" si="1"/>
        <v/>
      </c>
      <c r="P14" s="37" t="str">
        <f t="shared" si="4"/>
        <v/>
      </c>
      <c r="Q14" s="57"/>
      <c r="R14" s="127"/>
      <c r="S14" s="523" t="str">
        <f>IF('Encodage réponses Es'!J13="","",'Encodage réponses Es'!J13)</f>
        <v/>
      </c>
      <c r="T14" s="523" t="str">
        <f>IF('Encodage réponses Es'!K13="","",'Encodage réponses Es'!K13)</f>
        <v/>
      </c>
      <c r="U14" s="523" t="str">
        <f>IF('Encodage réponses Es'!M13="","",'Encodage réponses Es'!M13)</f>
        <v/>
      </c>
      <c r="V14" s="523" t="str">
        <f>IF('Encodage réponses Es'!N13="","",'Encodage réponses Es'!N13)</f>
        <v/>
      </c>
      <c r="W14" s="523" t="str">
        <f>IF('Encodage réponses Es'!S13="","",'Encodage réponses Es'!S13)</f>
        <v/>
      </c>
      <c r="X14" s="523" t="str">
        <f>IF('Encodage réponses Es'!L13="","",'Encodage réponses Es'!L13)</f>
        <v/>
      </c>
      <c r="Y14" s="523" t="str">
        <f>IF('Encodage réponses Es'!O13="","",'Encodage réponses Es'!O13)</f>
        <v/>
      </c>
      <c r="Z14" s="523" t="str">
        <f>IF('Encodage réponses Es'!AB13="","",'Encodage réponses Es'!AB13)</f>
        <v/>
      </c>
      <c r="AA14" s="501" t="str">
        <f>IF(AND(COUNTBLANK('Encodage réponses Es'!J13:P13)&gt;0,'Encodage réponses Es'!$AW13="!"),"Incomplet",IF(OR(COUNTIF(S14:Z14,"a")&gt;0,COUNTIF(S14:Z14,"A")&gt;0),"Absent(e)",IF(COUNT(S14:Z14)=0,"",SUM(S14:Z14))))</f>
        <v/>
      </c>
      <c r="AB14" s="644" t="str">
        <f>IF('Encodage réponses Es'!V13="","",'Encodage réponses Es'!V13)</f>
        <v/>
      </c>
      <c r="AC14" s="644"/>
      <c r="AD14" s="523" t="str">
        <f>IF('Encodage réponses Es'!X13="","",'Encodage réponses Es'!X13)</f>
        <v/>
      </c>
      <c r="AE14" s="523" t="str">
        <f>IF('Encodage réponses Es'!Y13="","",'Encodage réponses Es'!Y13)</f>
        <v/>
      </c>
      <c r="AF14" s="523" t="str">
        <f>IF('Encodage réponses Es'!Z13="","",'Encodage réponses Es'!Z13)</f>
        <v/>
      </c>
      <c r="AG14" s="523" t="str">
        <f>IF('Encodage réponses Es'!P13="","",'Encodage réponses Es'!P13)</f>
        <v/>
      </c>
      <c r="AH14" s="523" t="str">
        <f>IF('Encodage réponses Es'!Q13="","",'Encodage réponses Es'!Q13)</f>
        <v/>
      </c>
      <c r="AI14" s="523" t="str">
        <f>IF('Encodage réponses Es'!R13="","",'Encodage réponses Es'!R13)</f>
        <v/>
      </c>
      <c r="AJ14" s="523" t="str">
        <f>IF('Encodage réponses Es'!U13="","",'Encodage réponses Es'!U13)</f>
        <v/>
      </c>
      <c r="AK14" s="523" t="str">
        <f>IF('Encodage réponses Es'!W13="","",'Encodage réponses Es'!W13)</f>
        <v/>
      </c>
      <c r="AL14" s="523" t="str">
        <f>IF('Encodage réponses Es'!K13="","",'Encodage réponses Es'!K13)</f>
        <v/>
      </c>
      <c r="AM14" s="523" t="str">
        <f>IF('Encodage réponses Es'!AA13="","",'Encodage réponses Es'!AA13)</f>
        <v/>
      </c>
      <c r="AN14" s="502" t="str">
        <f>IF(AND(COUNTBLANK('Encodage réponses Es'!Q13:X13)&gt;0,'Encodage réponses Es'!$AW13="!"),"Incomplet",IF(OR(COUNTIF(AB14:AM14,"a")&gt;0,COUNTIF(AB14:AM14,"A")&gt;0),"Absent(e)",IF(COUNT(AB14:AM14)=0,"",SUM(AB14:AM14))))</f>
        <v/>
      </c>
      <c r="AO14" s="523" t="str">
        <f>IF('Encodage réponses Es'!AD13="","",'Encodage réponses Es'!AD13)</f>
        <v/>
      </c>
      <c r="AP14" s="523" t="str">
        <f>IF('Encodage réponses Es'!AE13="","",'Encodage réponses Es'!AE13)</f>
        <v/>
      </c>
      <c r="AQ14" s="523" t="str">
        <f>IF('Encodage réponses Es'!AL13="","",'Encodage réponses Es'!AL13)</f>
        <v/>
      </c>
      <c r="AR14" s="523" t="str">
        <f>IF('Encodage réponses Es'!AV13="","",'Encodage réponses Es'!AV13)</f>
        <v/>
      </c>
      <c r="AS14" s="523" t="str">
        <f>IF('Encodage réponses Es'!AC13="","",'Encodage réponses Es'!AC13)</f>
        <v/>
      </c>
      <c r="AT14" s="523" t="str">
        <f>IF('Encodage réponses Es'!AR13="","",'Encodage réponses Es'!AR13)</f>
        <v/>
      </c>
      <c r="AU14" s="523" t="str">
        <f>IF('Encodage réponses Es'!AS13="","",'Encodage réponses Es'!AS13)</f>
        <v/>
      </c>
      <c r="AV14" s="523" t="str">
        <f>IF('Encodage réponses Es'!AH13="","",'Encodage réponses Es'!AH13)</f>
        <v/>
      </c>
      <c r="AW14" s="523" t="str">
        <f>IF('Encodage réponses Es'!AI13="","",'Encodage réponses Es'!AI13)</f>
        <v/>
      </c>
      <c r="AX14" s="523" t="str">
        <f>IF('Encodage réponses Es'!AJ13="","",'Encodage réponses Es'!AJ13)</f>
        <v/>
      </c>
      <c r="AY14" s="502" t="str">
        <f>IF(AND(COUNTBLANK('Encodage réponses Es'!Y13:AE13)&gt;0,'Encodage réponses Es'!$AW13="!"),"Incomplet",IF(OR(COUNTIF(AO14:AX14,"a")&gt;0,COUNTIF(AO14:AX14,"A")&gt;0),"Absent(e)",IF(COUNT(AO14:AX14)=0,"",SUM(AO14:AX14))))</f>
        <v/>
      </c>
      <c r="AZ14" s="523" t="str">
        <f>IF('Encodage réponses Es'!AF13="","",'Encodage réponses Es'!AF13)</f>
        <v/>
      </c>
      <c r="BA14" s="523" t="str">
        <f>IF('Encodage réponses Es'!AP13="","",'Encodage réponses Es'!AP13)</f>
        <v/>
      </c>
      <c r="BB14" s="523" t="str">
        <f>IF('Encodage réponses Es'!AK13="","",'Encodage réponses Es'!AK13)</f>
        <v/>
      </c>
      <c r="BC14" s="523" t="str">
        <f>IF('Encodage réponses Es'!AM13="","",'Encodage réponses Es'!AM13)</f>
        <v/>
      </c>
      <c r="BD14" s="523" t="str">
        <f>IF('Encodage réponses Es'!AN13="","",'Encodage réponses Es'!AN13)</f>
        <v/>
      </c>
      <c r="BE14" s="523" t="str">
        <f>IF('Encodage réponses Es'!AO13="","",'Encodage réponses Es'!AO13)</f>
        <v/>
      </c>
      <c r="BF14" s="523" t="str">
        <f>IF('Encodage réponses Es'!AQ13="","",'Encodage réponses Es'!AQ13)</f>
        <v/>
      </c>
      <c r="BG14" s="523" t="str">
        <f>IF('Encodage réponses Es'!AT13="","",'Encodage réponses Es'!AT13)</f>
        <v/>
      </c>
      <c r="BH14" s="523" t="str">
        <f>IF('Encodage réponses Es'!AU13="","",'Encodage réponses Es'!AUS13)</f>
        <v/>
      </c>
      <c r="BI14" s="690" t="str">
        <f>IF('Encodage réponses Es'!AG13="","",'Encodage réponses Es'!AG13)</f>
        <v/>
      </c>
      <c r="BJ14" s="691"/>
      <c r="BK14" s="116" t="str">
        <f>IF(AND(COUNTBLANK('Encodage réponses Es'!AF13:AH13)&gt;0,'Encodage réponses Es'!$AW13="!"),"Incomplet",IF(OR(COUNTIF(AZ14:BJ14,"a")&gt;0,COUNTIF(AZ14:BJ14,"A")&gt;0),"Absent(e)",IF(COUNT(AZ14:BJ14)=0,"",SUM(AZ14:BJ14))))</f>
        <v/>
      </c>
    </row>
    <row r="15" spans="1:63" ht="12" customHeight="1">
      <c r="A15" s="254">
        <f>IF('Encodage réponses Es'!A14="","",'Encodage réponses Es'!A14)</f>
        <v>0</v>
      </c>
      <c r="B15" s="258">
        <f>IF('Encodage réponses Es'!B14="","",'Encodage réponses Es'!B14)</f>
        <v>0</v>
      </c>
      <c r="C15" s="258">
        <f>IF('Encodage réponses Es'!C14="","",'Encodage réponses Es'!C14)</f>
        <v>0</v>
      </c>
      <c r="D15" s="81">
        <v>11</v>
      </c>
      <c r="E15" s="299" t="str">
        <f>IF('Encodage réponses Es'!E14="","",'Encodage réponses Es'!E14)</f>
        <v/>
      </c>
      <c r="F15" s="298" t="str">
        <f>IF('Encodage réponses Es'!F14="","",'Encodage réponses Es'!F14)</f>
        <v/>
      </c>
      <c r="G15" s="294" t="str">
        <f>IF('Encodage réponses Es'!G14="","",'Encodage réponses Es'!G14)</f>
        <v/>
      </c>
      <c r="H15" s="31" t="str">
        <f>IF('Encodage réponses Es'!I14="","",'Encodage réponses Es'!I14)</f>
        <v/>
      </c>
      <c r="I15" s="628"/>
      <c r="J15" s="34" t="str">
        <f>IF('Encodage réponses Es'!AW14="!","Incomplet",IF(AND(SUM('Encodage réponses Es'!J14:AV14)&gt;=$J$4/2,'Encodage réponses Es'!AW14="a"),SUM('Encodage réponses Es'!J14:AV14),IF(AND(SUM('Encodage réponses Es'!J14:AV14)&lt;$J$4/2,'Encodage réponses Es'!AW14="a"),"Absent(e)",IF(COUNTBLANK('Encodage réponses Es'!J14:AV14)=39,"",SUM('Encodage réponses Es'!J14:AV14)))))</f>
        <v/>
      </c>
      <c r="K15" s="35" t="str">
        <f t="shared" si="2"/>
        <v/>
      </c>
      <c r="L15" s="105"/>
      <c r="M15" s="36" t="str">
        <f t="shared" si="0"/>
        <v/>
      </c>
      <c r="N15" s="37" t="str">
        <f t="shared" si="3"/>
        <v/>
      </c>
      <c r="O15" s="36" t="str">
        <f t="shared" si="1"/>
        <v/>
      </c>
      <c r="P15" s="37" t="str">
        <f t="shared" si="4"/>
        <v/>
      </c>
      <c r="Q15" s="57"/>
      <c r="R15" s="127"/>
      <c r="S15" s="523" t="str">
        <f>IF('Encodage réponses Es'!J14="","",'Encodage réponses Es'!J14)</f>
        <v/>
      </c>
      <c r="T15" s="523" t="str">
        <f>IF('Encodage réponses Es'!K14="","",'Encodage réponses Es'!K14)</f>
        <v/>
      </c>
      <c r="U15" s="523" t="str">
        <f>IF('Encodage réponses Es'!M14="","",'Encodage réponses Es'!M14)</f>
        <v/>
      </c>
      <c r="V15" s="523" t="str">
        <f>IF('Encodage réponses Es'!N14="","",'Encodage réponses Es'!N14)</f>
        <v/>
      </c>
      <c r="W15" s="523" t="str">
        <f>IF('Encodage réponses Es'!S14="","",'Encodage réponses Es'!S14)</f>
        <v/>
      </c>
      <c r="X15" s="523" t="str">
        <f>IF('Encodage réponses Es'!L14="","",'Encodage réponses Es'!L14)</f>
        <v/>
      </c>
      <c r="Y15" s="523" t="str">
        <f>IF('Encodage réponses Es'!O14="","",'Encodage réponses Es'!O14)</f>
        <v/>
      </c>
      <c r="Z15" s="523" t="str">
        <f>IF('Encodage réponses Es'!AB14="","",'Encodage réponses Es'!AB14)</f>
        <v/>
      </c>
      <c r="AA15" s="501" t="str">
        <f>IF(AND(COUNTBLANK('Encodage réponses Es'!J14:P14)&gt;0,'Encodage réponses Es'!$AW14="!"),"Incomplet",IF(OR(COUNTIF(S15:Z15,"a")&gt;0,COUNTIF(S15:Z15,"A")&gt;0),"Absent(e)",IF(COUNT(S15:Z15)=0,"",SUM(S15:Z15))))</f>
        <v/>
      </c>
      <c r="AB15" s="644" t="str">
        <f>IF('Encodage réponses Es'!V14="","",'Encodage réponses Es'!V14)</f>
        <v/>
      </c>
      <c r="AC15" s="644"/>
      <c r="AD15" s="523" t="str">
        <f>IF('Encodage réponses Es'!X14="","",'Encodage réponses Es'!X14)</f>
        <v/>
      </c>
      <c r="AE15" s="523" t="str">
        <f>IF('Encodage réponses Es'!Y14="","",'Encodage réponses Es'!Y14)</f>
        <v/>
      </c>
      <c r="AF15" s="523" t="str">
        <f>IF('Encodage réponses Es'!Z14="","",'Encodage réponses Es'!Z14)</f>
        <v/>
      </c>
      <c r="AG15" s="523" t="str">
        <f>IF('Encodage réponses Es'!P14="","",'Encodage réponses Es'!P14)</f>
        <v/>
      </c>
      <c r="AH15" s="523" t="str">
        <f>IF('Encodage réponses Es'!Q14="","",'Encodage réponses Es'!Q14)</f>
        <v/>
      </c>
      <c r="AI15" s="523" t="str">
        <f>IF('Encodage réponses Es'!R14="","",'Encodage réponses Es'!R14)</f>
        <v/>
      </c>
      <c r="AJ15" s="523" t="str">
        <f>IF('Encodage réponses Es'!U14="","",'Encodage réponses Es'!U14)</f>
        <v/>
      </c>
      <c r="AK15" s="523" t="str">
        <f>IF('Encodage réponses Es'!W14="","",'Encodage réponses Es'!W14)</f>
        <v/>
      </c>
      <c r="AL15" s="523" t="str">
        <f>IF('Encodage réponses Es'!K14="","",'Encodage réponses Es'!K14)</f>
        <v/>
      </c>
      <c r="AM15" s="523" t="str">
        <f>IF('Encodage réponses Es'!AA14="","",'Encodage réponses Es'!AA14)</f>
        <v/>
      </c>
      <c r="AN15" s="502" t="str">
        <f>IF(AND(COUNTBLANK('Encodage réponses Es'!Q14:X14)&gt;0,'Encodage réponses Es'!$AW14="!"),"Incomplet",IF(OR(COUNTIF(AB15:AM15,"a")&gt;0,COUNTIF(AB15:AM15,"A")&gt;0),"Absent(e)",IF(COUNT(AB15:AM15)=0,"",SUM(AB15:AM15))))</f>
        <v/>
      </c>
      <c r="AO15" s="523" t="str">
        <f>IF('Encodage réponses Es'!AD14="","",'Encodage réponses Es'!AD14)</f>
        <v/>
      </c>
      <c r="AP15" s="523" t="str">
        <f>IF('Encodage réponses Es'!AE14="","",'Encodage réponses Es'!AE14)</f>
        <v/>
      </c>
      <c r="AQ15" s="523" t="str">
        <f>IF('Encodage réponses Es'!AL14="","",'Encodage réponses Es'!AL14)</f>
        <v/>
      </c>
      <c r="AR15" s="523" t="str">
        <f>IF('Encodage réponses Es'!AV14="","",'Encodage réponses Es'!AV14)</f>
        <v/>
      </c>
      <c r="AS15" s="523" t="str">
        <f>IF('Encodage réponses Es'!AC14="","",'Encodage réponses Es'!AC14)</f>
        <v/>
      </c>
      <c r="AT15" s="523" t="str">
        <f>IF('Encodage réponses Es'!AR14="","",'Encodage réponses Es'!AR14)</f>
        <v/>
      </c>
      <c r="AU15" s="523" t="str">
        <f>IF('Encodage réponses Es'!AS14="","",'Encodage réponses Es'!AS14)</f>
        <v/>
      </c>
      <c r="AV15" s="523" t="str">
        <f>IF('Encodage réponses Es'!AH14="","",'Encodage réponses Es'!AH14)</f>
        <v/>
      </c>
      <c r="AW15" s="523" t="str">
        <f>IF('Encodage réponses Es'!AI14="","",'Encodage réponses Es'!AI14)</f>
        <v/>
      </c>
      <c r="AX15" s="523" t="str">
        <f>IF('Encodage réponses Es'!AJ14="","",'Encodage réponses Es'!AJ14)</f>
        <v/>
      </c>
      <c r="AY15" s="502" t="str">
        <f>IF(AND(COUNTBLANK('Encodage réponses Es'!Y14:AE14)&gt;0,'Encodage réponses Es'!$AW14="!"),"Incomplet",IF(OR(COUNTIF(AO15:AX15,"a")&gt;0,COUNTIF(AO15:AX15,"A")&gt;0),"Absent(e)",IF(COUNT(AO15:AX15)=0,"",SUM(AO15:AX15))))</f>
        <v/>
      </c>
      <c r="AZ15" s="523" t="str">
        <f>IF('Encodage réponses Es'!AF14="","",'Encodage réponses Es'!AF14)</f>
        <v/>
      </c>
      <c r="BA15" s="523" t="str">
        <f>IF('Encodage réponses Es'!AP14="","",'Encodage réponses Es'!AP14)</f>
        <v/>
      </c>
      <c r="BB15" s="523" t="str">
        <f>IF('Encodage réponses Es'!AK14="","",'Encodage réponses Es'!AK14)</f>
        <v/>
      </c>
      <c r="BC15" s="523" t="str">
        <f>IF('Encodage réponses Es'!AM14="","",'Encodage réponses Es'!AM14)</f>
        <v/>
      </c>
      <c r="BD15" s="523" t="str">
        <f>IF('Encodage réponses Es'!AN14="","",'Encodage réponses Es'!AN14)</f>
        <v/>
      </c>
      <c r="BE15" s="523" t="str">
        <f>IF('Encodage réponses Es'!AO14="","",'Encodage réponses Es'!AO14)</f>
        <v/>
      </c>
      <c r="BF15" s="523" t="str">
        <f>IF('Encodage réponses Es'!AQ14="","",'Encodage réponses Es'!AQ14)</f>
        <v/>
      </c>
      <c r="BG15" s="523" t="str">
        <f>IF('Encodage réponses Es'!AT14="","",'Encodage réponses Es'!AT14)</f>
        <v/>
      </c>
      <c r="BH15" s="523" t="str">
        <f>IF('Encodage réponses Es'!AU14="","",'Encodage réponses Es'!AUS14)</f>
        <v/>
      </c>
      <c r="BI15" s="690" t="str">
        <f>IF('Encodage réponses Es'!AG14="","",'Encodage réponses Es'!AG14)</f>
        <v/>
      </c>
      <c r="BJ15" s="691"/>
      <c r="BK15" s="116" t="str">
        <f>IF(AND(COUNTBLANK('Encodage réponses Es'!AF14:AH14)&gt;0,'Encodage réponses Es'!$AW14="!"),"Incomplet",IF(OR(COUNTIF(AZ15:BJ15,"a")&gt;0,COUNTIF(AZ15:BJ15,"A")&gt;0),"Absent(e)",IF(COUNT(AZ15:BJ15)=0,"",SUM(AZ15:BJ15))))</f>
        <v/>
      </c>
    </row>
    <row r="16" spans="1:63" ht="12" customHeight="1">
      <c r="A16" s="254">
        <f>IF('Encodage réponses Es'!A15="","",'Encodage réponses Es'!A15)</f>
        <v>0</v>
      </c>
      <c r="B16" s="258">
        <f>IF('Encodage réponses Es'!B15="","",'Encodage réponses Es'!B15)</f>
        <v>0</v>
      </c>
      <c r="C16" s="258">
        <f>IF('Encodage réponses Es'!C15="","",'Encodage réponses Es'!C15)</f>
        <v>0</v>
      </c>
      <c r="D16" s="81">
        <v>12</v>
      </c>
      <c r="E16" s="299" t="str">
        <f>IF('Encodage réponses Es'!E15="","",'Encodage réponses Es'!E15)</f>
        <v/>
      </c>
      <c r="F16" s="298" t="str">
        <f>IF('Encodage réponses Es'!F15="","",'Encodage réponses Es'!F15)</f>
        <v/>
      </c>
      <c r="G16" s="294" t="str">
        <f>IF('Encodage réponses Es'!G15="","",'Encodage réponses Es'!G15)</f>
        <v/>
      </c>
      <c r="H16" s="31" t="str">
        <f>IF('Encodage réponses Es'!I15="","",'Encodage réponses Es'!I15)</f>
        <v/>
      </c>
      <c r="I16" s="628"/>
      <c r="J16" s="34" t="str">
        <f>IF('Encodage réponses Es'!AW15="!","Incomplet",IF(AND(SUM('Encodage réponses Es'!J15:AV15)&gt;=$J$4/2,'Encodage réponses Es'!AW15="a"),SUM('Encodage réponses Es'!J15:AV15),IF(AND(SUM('Encodage réponses Es'!J15:AV15)&lt;$J$4/2,'Encodage réponses Es'!AW15="a"),"Absent(e)",IF(COUNTBLANK('Encodage réponses Es'!J15:AV15)=39,"",SUM('Encodage réponses Es'!J15:AV15)))))</f>
        <v/>
      </c>
      <c r="K16" s="35" t="str">
        <f t="shared" si="2"/>
        <v/>
      </c>
      <c r="L16" s="105"/>
      <c r="M16" s="36" t="str">
        <f t="shared" si="0"/>
        <v/>
      </c>
      <c r="N16" s="37" t="str">
        <f t="shared" si="3"/>
        <v/>
      </c>
      <c r="O16" s="36" t="str">
        <f t="shared" si="1"/>
        <v/>
      </c>
      <c r="P16" s="37" t="str">
        <f t="shared" si="4"/>
        <v/>
      </c>
      <c r="Q16" s="57"/>
      <c r="R16" s="127"/>
      <c r="S16" s="523" t="str">
        <f>IF('Encodage réponses Es'!J15="","",'Encodage réponses Es'!J15)</f>
        <v/>
      </c>
      <c r="T16" s="523" t="str">
        <f>IF('Encodage réponses Es'!K15="","",'Encodage réponses Es'!K15)</f>
        <v/>
      </c>
      <c r="U16" s="523" t="str">
        <f>IF('Encodage réponses Es'!M15="","",'Encodage réponses Es'!M15)</f>
        <v/>
      </c>
      <c r="V16" s="523" t="str">
        <f>IF('Encodage réponses Es'!N15="","",'Encodage réponses Es'!N15)</f>
        <v/>
      </c>
      <c r="W16" s="523" t="str">
        <f>IF('Encodage réponses Es'!S15="","",'Encodage réponses Es'!S15)</f>
        <v/>
      </c>
      <c r="X16" s="523" t="str">
        <f>IF('Encodage réponses Es'!L15="","",'Encodage réponses Es'!L15)</f>
        <v/>
      </c>
      <c r="Y16" s="523" t="str">
        <f>IF('Encodage réponses Es'!O15="","",'Encodage réponses Es'!O15)</f>
        <v/>
      </c>
      <c r="Z16" s="523" t="str">
        <f>IF('Encodage réponses Es'!AB15="","",'Encodage réponses Es'!AB15)</f>
        <v/>
      </c>
      <c r="AA16" s="501" t="str">
        <f>IF(AND(COUNTBLANK('Encodage réponses Es'!J15:P15)&gt;0,'Encodage réponses Es'!$AW15="!"),"Incomplet",IF(OR(COUNTIF(S16:Z16,"a")&gt;0,COUNTIF(S16:Z16,"A")&gt;0),"Absent(e)",IF(COUNT(S16:Z16)=0,"",SUM(S16:Z16))))</f>
        <v/>
      </c>
      <c r="AB16" s="644" t="str">
        <f>IF('Encodage réponses Es'!V15="","",'Encodage réponses Es'!V15)</f>
        <v/>
      </c>
      <c r="AC16" s="644"/>
      <c r="AD16" s="523" t="str">
        <f>IF('Encodage réponses Es'!X15="","",'Encodage réponses Es'!X15)</f>
        <v/>
      </c>
      <c r="AE16" s="523" t="str">
        <f>IF('Encodage réponses Es'!Y15="","",'Encodage réponses Es'!Y15)</f>
        <v/>
      </c>
      <c r="AF16" s="523" t="str">
        <f>IF('Encodage réponses Es'!Z15="","",'Encodage réponses Es'!Z15)</f>
        <v/>
      </c>
      <c r="AG16" s="523" t="str">
        <f>IF('Encodage réponses Es'!P15="","",'Encodage réponses Es'!P15)</f>
        <v/>
      </c>
      <c r="AH16" s="523" t="str">
        <f>IF('Encodage réponses Es'!Q15="","",'Encodage réponses Es'!Q15)</f>
        <v/>
      </c>
      <c r="AI16" s="523" t="str">
        <f>IF('Encodage réponses Es'!R15="","",'Encodage réponses Es'!R15)</f>
        <v/>
      </c>
      <c r="AJ16" s="523" t="str">
        <f>IF('Encodage réponses Es'!U15="","",'Encodage réponses Es'!U15)</f>
        <v/>
      </c>
      <c r="AK16" s="523" t="str">
        <f>IF('Encodage réponses Es'!W15="","",'Encodage réponses Es'!W15)</f>
        <v/>
      </c>
      <c r="AL16" s="523" t="str">
        <f>IF('Encodage réponses Es'!K15="","",'Encodage réponses Es'!K15)</f>
        <v/>
      </c>
      <c r="AM16" s="523" t="str">
        <f>IF('Encodage réponses Es'!AA15="","",'Encodage réponses Es'!AA15)</f>
        <v/>
      </c>
      <c r="AN16" s="502" t="str">
        <f>IF(AND(COUNTBLANK('Encodage réponses Es'!Q15:X15)&gt;0,'Encodage réponses Es'!$AW15="!"),"Incomplet",IF(OR(COUNTIF(AB16:AM16,"a")&gt;0,COUNTIF(AB16:AM16,"A")&gt;0),"Absent(e)",IF(COUNT(AB16:AM16)=0,"",SUM(AB16:AM16))))</f>
        <v/>
      </c>
      <c r="AO16" s="523" t="str">
        <f>IF('Encodage réponses Es'!AD15="","",'Encodage réponses Es'!AD15)</f>
        <v/>
      </c>
      <c r="AP16" s="523" t="str">
        <f>IF('Encodage réponses Es'!AE15="","",'Encodage réponses Es'!AE15)</f>
        <v/>
      </c>
      <c r="AQ16" s="523" t="str">
        <f>IF('Encodage réponses Es'!AL15="","",'Encodage réponses Es'!AL15)</f>
        <v/>
      </c>
      <c r="AR16" s="523" t="str">
        <f>IF('Encodage réponses Es'!AV15="","",'Encodage réponses Es'!AV15)</f>
        <v/>
      </c>
      <c r="AS16" s="523" t="str">
        <f>IF('Encodage réponses Es'!AC15="","",'Encodage réponses Es'!AC15)</f>
        <v/>
      </c>
      <c r="AT16" s="523" t="str">
        <f>IF('Encodage réponses Es'!AR15="","",'Encodage réponses Es'!AR15)</f>
        <v/>
      </c>
      <c r="AU16" s="523" t="str">
        <f>IF('Encodage réponses Es'!AS15="","",'Encodage réponses Es'!AS15)</f>
        <v/>
      </c>
      <c r="AV16" s="523" t="str">
        <f>IF('Encodage réponses Es'!AH15="","",'Encodage réponses Es'!AH15)</f>
        <v/>
      </c>
      <c r="AW16" s="523" t="str">
        <f>IF('Encodage réponses Es'!AI15="","",'Encodage réponses Es'!AI15)</f>
        <v/>
      </c>
      <c r="AX16" s="523" t="str">
        <f>IF('Encodage réponses Es'!AJ15="","",'Encodage réponses Es'!AJ15)</f>
        <v/>
      </c>
      <c r="AY16" s="502" t="str">
        <f>IF(AND(COUNTBLANK('Encodage réponses Es'!Y15:AE15)&gt;0,'Encodage réponses Es'!$AW15="!"),"Incomplet",IF(OR(COUNTIF(AO16:AX16,"a")&gt;0,COUNTIF(AO16:AX16,"A")&gt;0),"Absent(e)",IF(COUNT(AO16:AX16)=0,"",SUM(AO16:AX16))))</f>
        <v/>
      </c>
      <c r="AZ16" s="523" t="str">
        <f>IF('Encodage réponses Es'!AF15="","",'Encodage réponses Es'!AF15)</f>
        <v/>
      </c>
      <c r="BA16" s="523" t="str">
        <f>IF('Encodage réponses Es'!AP15="","",'Encodage réponses Es'!AP15)</f>
        <v/>
      </c>
      <c r="BB16" s="523" t="str">
        <f>IF('Encodage réponses Es'!AK15="","",'Encodage réponses Es'!AK15)</f>
        <v/>
      </c>
      <c r="BC16" s="523" t="str">
        <f>IF('Encodage réponses Es'!AM15="","",'Encodage réponses Es'!AM15)</f>
        <v/>
      </c>
      <c r="BD16" s="523" t="str">
        <f>IF('Encodage réponses Es'!AN15="","",'Encodage réponses Es'!AN15)</f>
        <v/>
      </c>
      <c r="BE16" s="523" t="str">
        <f>IF('Encodage réponses Es'!AO15="","",'Encodage réponses Es'!AO15)</f>
        <v/>
      </c>
      <c r="BF16" s="523" t="str">
        <f>IF('Encodage réponses Es'!AQ15="","",'Encodage réponses Es'!AQ15)</f>
        <v/>
      </c>
      <c r="BG16" s="523" t="str">
        <f>IF('Encodage réponses Es'!AT15="","",'Encodage réponses Es'!AT15)</f>
        <v/>
      </c>
      <c r="BH16" s="523" t="str">
        <f>IF('Encodage réponses Es'!AU15="","",'Encodage réponses Es'!AUS15)</f>
        <v/>
      </c>
      <c r="BI16" s="690" t="str">
        <f>IF('Encodage réponses Es'!AG15="","",'Encodage réponses Es'!AG15)</f>
        <v/>
      </c>
      <c r="BJ16" s="691"/>
      <c r="BK16" s="116" t="str">
        <f>IF(AND(COUNTBLANK('Encodage réponses Es'!AF15:AH15)&gt;0,'Encodage réponses Es'!$AW15="!"),"Incomplet",IF(OR(COUNTIF(AZ16:BJ16,"a")&gt;0,COUNTIF(AZ16:BJ16,"A")&gt;0),"Absent(e)",IF(COUNT(AZ16:BJ16)=0,"",SUM(AZ16:BJ16))))</f>
        <v/>
      </c>
    </row>
    <row r="17" spans="1:63" ht="12" customHeight="1">
      <c r="A17" s="254">
        <f>IF('Encodage réponses Es'!A16="","",'Encodage réponses Es'!A16)</f>
        <v>0</v>
      </c>
      <c r="B17" s="258">
        <f>IF('Encodage réponses Es'!B16="","",'Encodage réponses Es'!B16)</f>
        <v>0</v>
      </c>
      <c r="C17" s="258">
        <f>IF('Encodage réponses Es'!C16="","",'Encodage réponses Es'!C16)</f>
        <v>0</v>
      </c>
      <c r="D17" s="81">
        <v>13</v>
      </c>
      <c r="E17" s="299" t="str">
        <f>IF('Encodage réponses Es'!E16="","",'Encodage réponses Es'!E16)</f>
        <v/>
      </c>
      <c r="F17" s="298" t="str">
        <f>IF('Encodage réponses Es'!F16="","",'Encodage réponses Es'!F16)</f>
        <v/>
      </c>
      <c r="G17" s="294" t="str">
        <f>IF('Encodage réponses Es'!G16="","",'Encodage réponses Es'!G16)</f>
        <v/>
      </c>
      <c r="H17" s="31" t="str">
        <f>IF('Encodage réponses Es'!I16="","",'Encodage réponses Es'!I16)</f>
        <v/>
      </c>
      <c r="I17" s="628"/>
      <c r="J17" s="34" t="str">
        <f>IF('Encodage réponses Es'!AW16="!","Incomplet",IF(AND(SUM('Encodage réponses Es'!J16:AV16)&gt;=$J$4/2,'Encodage réponses Es'!AW16="a"),SUM('Encodage réponses Es'!J16:AV16),IF(AND(SUM('Encodage réponses Es'!J16:AV16)&lt;$J$4/2,'Encodage réponses Es'!AW16="a"),"Absent(e)",IF(COUNTBLANK('Encodage réponses Es'!J16:AV16)=39,"",SUM('Encodage réponses Es'!J16:AV16)))))</f>
        <v/>
      </c>
      <c r="K17" s="35" t="str">
        <f t="shared" si="2"/>
        <v/>
      </c>
      <c r="L17" s="105"/>
      <c r="M17" s="36" t="str">
        <f t="shared" si="0"/>
        <v/>
      </c>
      <c r="N17" s="37" t="str">
        <f t="shared" si="3"/>
        <v/>
      </c>
      <c r="O17" s="36" t="str">
        <f t="shared" si="1"/>
        <v/>
      </c>
      <c r="P17" s="37" t="str">
        <f t="shared" si="4"/>
        <v/>
      </c>
      <c r="Q17" s="57"/>
      <c r="R17" s="127"/>
      <c r="S17" s="523" t="str">
        <f>IF('Encodage réponses Es'!J16="","",'Encodage réponses Es'!J16)</f>
        <v/>
      </c>
      <c r="T17" s="523" t="str">
        <f>IF('Encodage réponses Es'!K16="","",'Encodage réponses Es'!K16)</f>
        <v/>
      </c>
      <c r="U17" s="523" t="str">
        <f>IF('Encodage réponses Es'!M16="","",'Encodage réponses Es'!M16)</f>
        <v/>
      </c>
      <c r="V17" s="523" t="str">
        <f>IF('Encodage réponses Es'!N16="","",'Encodage réponses Es'!N16)</f>
        <v/>
      </c>
      <c r="W17" s="523" t="str">
        <f>IF('Encodage réponses Es'!S16="","",'Encodage réponses Es'!S16)</f>
        <v/>
      </c>
      <c r="X17" s="523" t="str">
        <f>IF('Encodage réponses Es'!L16="","",'Encodage réponses Es'!L16)</f>
        <v/>
      </c>
      <c r="Y17" s="523" t="str">
        <f>IF('Encodage réponses Es'!O16="","",'Encodage réponses Es'!O16)</f>
        <v/>
      </c>
      <c r="Z17" s="523" t="str">
        <f>IF('Encodage réponses Es'!AB16="","",'Encodage réponses Es'!AB16)</f>
        <v/>
      </c>
      <c r="AA17" s="501" t="str">
        <f>IF(AND(COUNTBLANK('Encodage réponses Es'!J16:P16)&gt;0,'Encodage réponses Es'!$AW16="!"),"Incomplet",IF(OR(COUNTIF(S17:Z17,"a")&gt;0,COUNTIF(S17:Z17,"A")&gt;0),"Absent(e)",IF(COUNT(S17:Z17)=0,"",SUM(S17:Z17))))</f>
        <v/>
      </c>
      <c r="AB17" s="644" t="str">
        <f>IF('Encodage réponses Es'!V16="","",'Encodage réponses Es'!V16)</f>
        <v/>
      </c>
      <c r="AC17" s="644"/>
      <c r="AD17" s="523" t="str">
        <f>IF('Encodage réponses Es'!X16="","",'Encodage réponses Es'!X16)</f>
        <v/>
      </c>
      <c r="AE17" s="523" t="str">
        <f>IF('Encodage réponses Es'!Y16="","",'Encodage réponses Es'!Y16)</f>
        <v/>
      </c>
      <c r="AF17" s="523" t="str">
        <f>IF('Encodage réponses Es'!Z16="","",'Encodage réponses Es'!Z16)</f>
        <v/>
      </c>
      <c r="AG17" s="523" t="str">
        <f>IF('Encodage réponses Es'!P16="","",'Encodage réponses Es'!P16)</f>
        <v/>
      </c>
      <c r="AH17" s="523" t="str">
        <f>IF('Encodage réponses Es'!Q16="","",'Encodage réponses Es'!Q16)</f>
        <v/>
      </c>
      <c r="AI17" s="523" t="str">
        <f>IF('Encodage réponses Es'!R16="","",'Encodage réponses Es'!R16)</f>
        <v/>
      </c>
      <c r="AJ17" s="523" t="str">
        <f>IF('Encodage réponses Es'!U16="","",'Encodage réponses Es'!U16)</f>
        <v/>
      </c>
      <c r="AK17" s="523" t="str">
        <f>IF('Encodage réponses Es'!W16="","",'Encodage réponses Es'!W16)</f>
        <v/>
      </c>
      <c r="AL17" s="523" t="str">
        <f>IF('Encodage réponses Es'!K16="","",'Encodage réponses Es'!K16)</f>
        <v/>
      </c>
      <c r="AM17" s="523" t="str">
        <f>IF('Encodage réponses Es'!AA16="","",'Encodage réponses Es'!AA16)</f>
        <v/>
      </c>
      <c r="AN17" s="502" t="str">
        <f>IF(AND(COUNTBLANK('Encodage réponses Es'!Q16:X16)&gt;0,'Encodage réponses Es'!$AW16="!"),"Incomplet",IF(OR(COUNTIF(AB17:AM17,"a")&gt;0,COUNTIF(AB17:AM17,"A")&gt;0),"Absent(e)",IF(COUNT(AB17:AM17)=0,"",SUM(AB17:AM17))))</f>
        <v/>
      </c>
      <c r="AO17" s="523" t="str">
        <f>IF('Encodage réponses Es'!AD16="","",'Encodage réponses Es'!AD16)</f>
        <v/>
      </c>
      <c r="AP17" s="523" t="str">
        <f>IF('Encodage réponses Es'!AE16="","",'Encodage réponses Es'!AE16)</f>
        <v/>
      </c>
      <c r="AQ17" s="523" t="str">
        <f>IF('Encodage réponses Es'!AL16="","",'Encodage réponses Es'!AL16)</f>
        <v/>
      </c>
      <c r="AR17" s="523" t="str">
        <f>IF('Encodage réponses Es'!AV16="","",'Encodage réponses Es'!AV16)</f>
        <v/>
      </c>
      <c r="AS17" s="523" t="str">
        <f>IF('Encodage réponses Es'!AC16="","",'Encodage réponses Es'!AC16)</f>
        <v/>
      </c>
      <c r="AT17" s="523" t="str">
        <f>IF('Encodage réponses Es'!AR16="","",'Encodage réponses Es'!AR16)</f>
        <v/>
      </c>
      <c r="AU17" s="523" t="str">
        <f>IF('Encodage réponses Es'!AS16="","",'Encodage réponses Es'!AS16)</f>
        <v/>
      </c>
      <c r="AV17" s="523" t="str">
        <f>IF('Encodage réponses Es'!AH16="","",'Encodage réponses Es'!AH16)</f>
        <v/>
      </c>
      <c r="AW17" s="523" t="str">
        <f>IF('Encodage réponses Es'!AI16="","",'Encodage réponses Es'!AI16)</f>
        <v/>
      </c>
      <c r="AX17" s="523" t="str">
        <f>IF('Encodage réponses Es'!AJ16="","",'Encodage réponses Es'!AJ16)</f>
        <v/>
      </c>
      <c r="AY17" s="502" t="str">
        <f>IF(AND(COUNTBLANK('Encodage réponses Es'!Y16:AE16)&gt;0,'Encodage réponses Es'!$AW16="!"),"Incomplet",IF(OR(COUNTIF(AO17:AX17,"a")&gt;0,COUNTIF(AO17:AX17,"A")&gt;0),"Absent(e)",IF(COUNT(AO17:AX17)=0,"",SUM(AO17:AX17))))</f>
        <v/>
      </c>
      <c r="AZ17" s="523" t="str">
        <f>IF('Encodage réponses Es'!AF16="","",'Encodage réponses Es'!AF16)</f>
        <v/>
      </c>
      <c r="BA17" s="523" t="str">
        <f>IF('Encodage réponses Es'!AP16="","",'Encodage réponses Es'!AP16)</f>
        <v/>
      </c>
      <c r="BB17" s="523" t="str">
        <f>IF('Encodage réponses Es'!AK16="","",'Encodage réponses Es'!AK16)</f>
        <v/>
      </c>
      <c r="BC17" s="523" t="str">
        <f>IF('Encodage réponses Es'!AM16="","",'Encodage réponses Es'!AM16)</f>
        <v/>
      </c>
      <c r="BD17" s="523" t="str">
        <f>IF('Encodage réponses Es'!AN16="","",'Encodage réponses Es'!AN16)</f>
        <v/>
      </c>
      <c r="BE17" s="523" t="str">
        <f>IF('Encodage réponses Es'!AO16="","",'Encodage réponses Es'!AO16)</f>
        <v/>
      </c>
      <c r="BF17" s="523" t="str">
        <f>IF('Encodage réponses Es'!AQ16="","",'Encodage réponses Es'!AQ16)</f>
        <v/>
      </c>
      <c r="BG17" s="523" t="str">
        <f>IF('Encodage réponses Es'!AT16="","",'Encodage réponses Es'!AT16)</f>
        <v/>
      </c>
      <c r="BH17" s="523" t="str">
        <f>IF('Encodage réponses Es'!AU16="","",'Encodage réponses Es'!AUS16)</f>
        <v/>
      </c>
      <c r="BI17" s="690" t="str">
        <f>IF('Encodage réponses Es'!AG16="","",'Encodage réponses Es'!AG16)</f>
        <v/>
      </c>
      <c r="BJ17" s="691"/>
      <c r="BK17" s="116" t="str">
        <f>IF(AND(COUNTBLANK('Encodage réponses Es'!AF16:AH16)&gt;0,'Encodage réponses Es'!$AW16="!"),"Incomplet",IF(OR(COUNTIF(AZ17:BJ17,"a")&gt;0,COUNTIF(AZ17:BJ17,"A")&gt;0),"Absent(e)",IF(COUNT(AZ17:BJ17)=0,"",SUM(AZ17:BJ17))))</f>
        <v/>
      </c>
    </row>
    <row r="18" spans="1:63" ht="12" customHeight="1">
      <c r="A18" s="254">
        <f>IF('Encodage réponses Es'!A17="","",'Encodage réponses Es'!A17)</f>
        <v>0</v>
      </c>
      <c r="B18" s="258">
        <f>IF('Encodage réponses Es'!B17="","",'Encodage réponses Es'!B17)</f>
        <v>0</v>
      </c>
      <c r="C18" s="258">
        <f>IF('Encodage réponses Es'!C17="","",'Encodage réponses Es'!C17)</f>
        <v>0</v>
      </c>
      <c r="D18" s="81">
        <v>14</v>
      </c>
      <c r="E18" s="299" t="str">
        <f>IF('Encodage réponses Es'!E17="","",'Encodage réponses Es'!E17)</f>
        <v/>
      </c>
      <c r="F18" s="298" t="str">
        <f>IF('Encodage réponses Es'!F17="","",'Encodage réponses Es'!F17)</f>
        <v/>
      </c>
      <c r="G18" s="294" t="str">
        <f>IF('Encodage réponses Es'!G17="","",'Encodage réponses Es'!G17)</f>
        <v/>
      </c>
      <c r="H18" s="31" t="str">
        <f>IF('Encodage réponses Es'!I17="","",'Encodage réponses Es'!I17)</f>
        <v/>
      </c>
      <c r="I18" s="628"/>
      <c r="J18" s="34" t="str">
        <f>IF('Encodage réponses Es'!AW17="!","Incomplet",IF(AND(SUM('Encodage réponses Es'!J17:AV17)&gt;=$J$4/2,'Encodage réponses Es'!AW17="a"),SUM('Encodage réponses Es'!J17:AV17),IF(AND(SUM('Encodage réponses Es'!J17:AV17)&lt;$J$4/2,'Encodage réponses Es'!AW17="a"),"Absent(e)",IF(COUNTBLANK('Encodage réponses Es'!J17:AV17)=39,"",SUM('Encodage réponses Es'!J17:AV17)))))</f>
        <v/>
      </c>
      <c r="K18" s="35" t="str">
        <f t="shared" si="2"/>
        <v/>
      </c>
      <c r="L18" s="105"/>
      <c r="M18" s="36" t="str">
        <f t="shared" si="0"/>
        <v/>
      </c>
      <c r="N18" s="37" t="str">
        <f t="shared" si="3"/>
        <v/>
      </c>
      <c r="O18" s="36" t="str">
        <f t="shared" si="1"/>
        <v/>
      </c>
      <c r="P18" s="37" t="str">
        <f t="shared" si="4"/>
        <v/>
      </c>
      <c r="Q18" s="57"/>
      <c r="R18" s="127"/>
      <c r="S18" s="523" t="str">
        <f>IF('Encodage réponses Es'!J17="","",'Encodage réponses Es'!J17)</f>
        <v/>
      </c>
      <c r="T18" s="523" t="str">
        <f>IF('Encodage réponses Es'!K17="","",'Encodage réponses Es'!K17)</f>
        <v/>
      </c>
      <c r="U18" s="523" t="str">
        <f>IF('Encodage réponses Es'!M17="","",'Encodage réponses Es'!M17)</f>
        <v/>
      </c>
      <c r="V18" s="523" t="str">
        <f>IF('Encodage réponses Es'!N17="","",'Encodage réponses Es'!N17)</f>
        <v/>
      </c>
      <c r="W18" s="523" t="str">
        <f>IF('Encodage réponses Es'!S17="","",'Encodage réponses Es'!S17)</f>
        <v/>
      </c>
      <c r="X18" s="523" t="str">
        <f>IF('Encodage réponses Es'!L17="","",'Encodage réponses Es'!L17)</f>
        <v/>
      </c>
      <c r="Y18" s="523" t="str">
        <f>IF('Encodage réponses Es'!O17="","",'Encodage réponses Es'!O17)</f>
        <v/>
      </c>
      <c r="Z18" s="523" t="str">
        <f>IF('Encodage réponses Es'!AB17="","",'Encodage réponses Es'!AB17)</f>
        <v/>
      </c>
      <c r="AA18" s="501" t="str">
        <f>IF(AND(COUNTBLANK('Encodage réponses Es'!J17:P17)&gt;0,'Encodage réponses Es'!$AW17="!"),"Incomplet",IF(OR(COUNTIF(S18:Z18,"a")&gt;0,COUNTIF(S18:Z18,"A")&gt;0),"Absent(e)",IF(COUNT(S18:Z18)=0,"",SUM(S18:Z18))))</f>
        <v/>
      </c>
      <c r="AB18" s="644" t="str">
        <f>IF('Encodage réponses Es'!V17="","",'Encodage réponses Es'!V17)</f>
        <v/>
      </c>
      <c r="AC18" s="644"/>
      <c r="AD18" s="523" t="str">
        <f>IF('Encodage réponses Es'!X17="","",'Encodage réponses Es'!X17)</f>
        <v/>
      </c>
      <c r="AE18" s="523" t="str">
        <f>IF('Encodage réponses Es'!Y17="","",'Encodage réponses Es'!Y17)</f>
        <v/>
      </c>
      <c r="AF18" s="523" t="str">
        <f>IF('Encodage réponses Es'!Z17="","",'Encodage réponses Es'!Z17)</f>
        <v/>
      </c>
      <c r="AG18" s="523" t="str">
        <f>IF('Encodage réponses Es'!P17="","",'Encodage réponses Es'!P17)</f>
        <v/>
      </c>
      <c r="AH18" s="523" t="str">
        <f>IF('Encodage réponses Es'!Q17="","",'Encodage réponses Es'!Q17)</f>
        <v/>
      </c>
      <c r="AI18" s="523" t="str">
        <f>IF('Encodage réponses Es'!R17="","",'Encodage réponses Es'!R17)</f>
        <v/>
      </c>
      <c r="AJ18" s="523" t="str">
        <f>IF('Encodage réponses Es'!U17="","",'Encodage réponses Es'!U17)</f>
        <v/>
      </c>
      <c r="AK18" s="523" t="str">
        <f>IF('Encodage réponses Es'!W17="","",'Encodage réponses Es'!W17)</f>
        <v/>
      </c>
      <c r="AL18" s="523" t="str">
        <f>IF('Encodage réponses Es'!K17="","",'Encodage réponses Es'!K17)</f>
        <v/>
      </c>
      <c r="AM18" s="523" t="str">
        <f>IF('Encodage réponses Es'!AA17="","",'Encodage réponses Es'!AA17)</f>
        <v/>
      </c>
      <c r="AN18" s="502" t="str">
        <f>IF(AND(COUNTBLANK('Encodage réponses Es'!Q17:X17)&gt;0,'Encodage réponses Es'!$AW17="!"),"Incomplet",IF(OR(COUNTIF(AB18:AM18,"a")&gt;0,COUNTIF(AB18:AM18,"A")&gt;0),"Absent(e)",IF(COUNT(AB18:AM18)=0,"",SUM(AB18:AM18))))</f>
        <v/>
      </c>
      <c r="AO18" s="523" t="str">
        <f>IF('Encodage réponses Es'!AD17="","",'Encodage réponses Es'!AD17)</f>
        <v/>
      </c>
      <c r="AP18" s="523" t="str">
        <f>IF('Encodage réponses Es'!AE17="","",'Encodage réponses Es'!AE17)</f>
        <v/>
      </c>
      <c r="AQ18" s="523" t="str">
        <f>IF('Encodage réponses Es'!AL17="","",'Encodage réponses Es'!AL17)</f>
        <v/>
      </c>
      <c r="AR18" s="523" t="str">
        <f>IF('Encodage réponses Es'!AV17="","",'Encodage réponses Es'!AV17)</f>
        <v/>
      </c>
      <c r="AS18" s="523" t="str">
        <f>IF('Encodage réponses Es'!AC17="","",'Encodage réponses Es'!AC17)</f>
        <v/>
      </c>
      <c r="AT18" s="523" t="str">
        <f>IF('Encodage réponses Es'!AR17="","",'Encodage réponses Es'!AR17)</f>
        <v/>
      </c>
      <c r="AU18" s="523" t="str">
        <f>IF('Encodage réponses Es'!AS17="","",'Encodage réponses Es'!AS17)</f>
        <v/>
      </c>
      <c r="AV18" s="523" t="str">
        <f>IF('Encodage réponses Es'!AH17="","",'Encodage réponses Es'!AH17)</f>
        <v/>
      </c>
      <c r="AW18" s="523" t="str">
        <f>IF('Encodage réponses Es'!AI17="","",'Encodage réponses Es'!AI17)</f>
        <v/>
      </c>
      <c r="AX18" s="523" t="str">
        <f>IF('Encodage réponses Es'!AJ17="","",'Encodage réponses Es'!AJ17)</f>
        <v/>
      </c>
      <c r="AY18" s="502" t="str">
        <f>IF(AND(COUNTBLANK('Encodage réponses Es'!Y17:AE17)&gt;0,'Encodage réponses Es'!$AW17="!"),"Incomplet",IF(OR(COUNTIF(AO18:AX18,"a")&gt;0,COUNTIF(AO18:AX18,"A")&gt;0),"Absent(e)",IF(COUNT(AO18:AX18)=0,"",SUM(AO18:AX18))))</f>
        <v/>
      </c>
      <c r="AZ18" s="523" t="str">
        <f>IF('Encodage réponses Es'!AF17="","",'Encodage réponses Es'!AF17)</f>
        <v/>
      </c>
      <c r="BA18" s="523" t="str">
        <f>IF('Encodage réponses Es'!AP17="","",'Encodage réponses Es'!AP17)</f>
        <v/>
      </c>
      <c r="BB18" s="523" t="str">
        <f>IF('Encodage réponses Es'!AK17="","",'Encodage réponses Es'!AK17)</f>
        <v/>
      </c>
      <c r="BC18" s="523" t="str">
        <f>IF('Encodage réponses Es'!AM17="","",'Encodage réponses Es'!AM17)</f>
        <v/>
      </c>
      <c r="BD18" s="523" t="str">
        <f>IF('Encodage réponses Es'!AN17="","",'Encodage réponses Es'!AN17)</f>
        <v/>
      </c>
      <c r="BE18" s="523" t="str">
        <f>IF('Encodage réponses Es'!AO17="","",'Encodage réponses Es'!AO17)</f>
        <v/>
      </c>
      <c r="BF18" s="523" t="str">
        <f>IF('Encodage réponses Es'!AQ17="","",'Encodage réponses Es'!AQ17)</f>
        <v/>
      </c>
      <c r="BG18" s="523" t="str">
        <f>IF('Encodage réponses Es'!AT17="","",'Encodage réponses Es'!AT17)</f>
        <v/>
      </c>
      <c r="BH18" s="523" t="str">
        <f>IF('Encodage réponses Es'!AU17="","",'Encodage réponses Es'!AUS17)</f>
        <v/>
      </c>
      <c r="BI18" s="690" t="str">
        <f>IF('Encodage réponses Es'!AG17="","",'Encodage réponses Es'!AG17)</f>
        <v/>
      </c>
      <c r="BJ18" s="691"/>
      <c r="BK18" s="116" t="str">
        <f>IF(AND(COUNTBLANK('Encodage réponses Es'!AF17:AH17)&gt;0,'Encodage réponses Es'!$AW17="!"),"Incomplet",IF(OR(COUNTIF(AZ18:BJ18,"a")&gt;0,COUNTIF(AZ18:BJ18,"A")&gt;0),"Absent(e)",IF(COUNT(AZ18:BJ18)=0,"",SUM(AZ18:BJ18))))</f>
        <v/>
      </c>
    </row>
    <row r="19" spans="1:63" ht="12" customHeight="1">
      <c r="A19" s="254">
        <f>IF('Encodage réponses Es'!A18="","",'Encodage réponses Es'!A18)</f>
        <v>0</v>
      </c>
      <c r="B19" s="258">
        <f>IF('Encodage réponses Es'!B18="","",'Encodage réponses Es'!B18)</f>
        <v>0</v>
      </c>
      <c r="C19" s="258">
        <f>IF('Encodage réponses Es'!C18="","",'Encodage réponses Es'!C18)</f>
        <v>0</v>
      </c>
      <c r="D19" s="81">
        <v>15</v>
      </c>
      <c r="E19" s="299" t="str">
        <f>IF('Encodage réponses Es'!E18="","",'Encodage réponses Es'!E18)</f>
        <v/>
      </c>
      <c r="F19" s="298" t="str">
        <f>IF('Encodage réponses Es'!F18="","",'Encodage réponses Es'!F18)</f>
        <v/>
      </c>
      <c r="G19" s="294" t="str">
        <f>IF('Encodage réponses Es'!G18="","",'Encodage réponses Es'!G18)</f>
        <v/>
      </c>
      <c r="H19" s="31" t="str">
        <f>IF('Encodage réponses Es'!I18="","",'Encodage réponses Es'!I18)</f>
        <v/>
      </c>
      <c r="I19" s="628"/>
      <c r="J19" s="34" t="str">
        <f>IF('Encodage réponses Es'!AW18="!","Incomplet",IF(AND(SUM('Encodage réponses Es'!J18:AV18)&gt;=$J$4/2,'Encodage réponses Es'!AW18="a"),SUM('Encodage réponses Es'!J18:AV18),IF(AND(SUM('Encodage réponses Es'!J18:AV18)&lt;$J$4/2,'Encodage réponses Es'!AW18="a"),"Absent(e)",IF(COUNTBLANK('Encodage réponses Es'!J18:AV18)=39,"",SUM('Encodage réponses Es'!J18:AV18)))))</f>
        <v/>
      </c>
      <c r="K19" s="35" t="str">
        <f t="shared" si="2"/>
        <v/>
      </c>
      <c r="L19" s="105"/>
      <c r="M19" s="36" t="str">
        <f t="shared" si="0"/>
        <v/>
      </c>
      <c r="N19" s="37" t="str">
        <f t="shared" si="3"/>
        <v/>
      </c>
      <c r="O19" s="36" t="str">
        <f t="shared" si="1"/>
        <v/>
      </c>
      <c r="P19" s="37" t="str">
        <f t="shared" si="4"/>
        <v/>
      </c>
      <c r="Q19" s="57"/>
      <c r="R19" s="127"/>
      <c r="S19" s="523" t="str">
        <f>IF('Encodage réponses Es'!J18="","",'Encodage réponses Es'!J18)</f>
        <v/>
      </c>
      <c r="T19" s="523" t="str">
        <f>IF('Encodage réponses Es'!K18="","",'Encodage réponses Es'!K18)</f>
        <v/>
      </c>
      <c r="U19" s="523" t="str">
        <f>IF('Encodage réponses Es'!M18="","",'Encodage réponses Es'!M18)</f>
        <v/>
      </c>
      <c r="V19" s="523" t="str">
        <f>IF('Encodage réponses Es'!N18="","",'Encodage réponses Es'!N18)</f>
        <v/>
      </c>
      <c r="W19" s="523" t="str">
        <f>IF('Encodage réponses Es'!S18="","",'Encodage réponses Es'!S18)</f>
        <v/>
      </c>
      <c r="X19" s="523" t="str">
        <f>IF('Encodage réponses Es'!L18="","",'Encodage réponses Es'!L18)</f>
        <v/>
      </c>
      <c r="Y19" s="523" t="str">
        <f>IF('Encodage réponses Es'!O18="","",'Encodage réponses Es'!O18)</f>
        <v/>
      </c>
      <c r="Z19" s="523" t="str">
        <f>IF('Encodage réponses Es'!AB18="","",'Encodage réponses Es'!AB18)</f>
        <v/>
      </c>
      <c r="AA19" s="501" t="str">
        <f>IF(AND(COUNTBLANK('Encodage réponses Es'!J18:P18)&gt;0,'Encodage réponses Es'!$AW18="!"),"Incomplet",IF(OR(COUNTIF(S19:Z19,"a")&gt;0,COUNTIF(S19:Z19,"A")&gt;0),"Absent(e)",IF(COUNT(S19:Z19)=0,"",SUM(S19:Z19))))</f>
        <v/>
      </c>
      <c r="AB19" s="644" t="str">
        <f>IF('Encodage réponses Es'!V18="","",'Encodage réponses Es'!V18)</f>
        <v/>
      </c>
      <c r="AC19" s="644"/>
      <c r="AD19" s="523" t="str">
        <f>IF('Encodage réponses Es'!X18="","",'Encodage réponses Es'!X18)</f>
        <v/>
      </c>
      <c r="AE19" s="523" t="str">
        <f>IF('Encodage réponses Es'!Y18="","",'Encodage réponses Es'!Y18)</f>
        <v/>
      </c>
      <c r="AF19" s="523" t="str">
        <f>IF('Encodage réponses Es'!Z18="","",'Encodage réponses Es'!Z18)</f>
        <v/>
      </c>
      <c r="AG19" s="523" t="str">
        <f>IF('Encodage réponses Es'!P18="","",'Encodage réponses Es'!P18)</f>
        <v/>
      </c>
      <c r="AH19" s="523" t="str">
        <f>IF('Encodage réponses Es'!Q18="","",'Encodage réponses Es'!Q18)</f>
        <v/>
      </c>
      <c r="AI19" s="523" t="str">
        <f>IF('Encodage réponses Es'!R18="","",'Encodage réponses Es'!R18)</f>
        <v/>
      </c>
      <c r="AJ19" s="523" t="str">
        <f>IF('Encodage réponses Es'!U18="","",'Encodage réponses Es'!U18)</f>
        <v/>
      </c>
      <c r="AK19" s="523" t="str">
        <f>IF('Encodage réponses Es'!W18="","",'Encodage réponses Es'!W18)</f>
        <v/>
      </c>
      <c r="AL19" s="523" t="str">
        <f>IF('Encodage réponses Es'!K18="","",'Encodage réponses Es'!K18)</f>
        <v/>
      </c>
      <c r="AM19" s="523" t="str">
        <f>IF('Encodage réponses Es'!AA18="","",'Encodage réponses Es'!AA18)</f>
        <v/>
      </c>
      <c r="AN19" s="502" t="str">
        <f>IF(AND(COUNTBLANK('Encodage réponses Es'!Q18:X18)&gt;0,'Encodage réponses Es'!$AW18="!"),"Incomplet",IF(OR(COUNTIF(AB19:AM19,"a")&gt;0,COUNTIF(AB19:AM19,"A")&gt;0),"Absent(e)",IF(COUNT(AB19:AM19)=0,"",SUM(AB19:AM19))))</f>
        <v/>
      </c>
      <c r="AO19" s="523" t="str">
        <f>IF('Encodage réponses Es'!AD18="","",'Encodage réponses Es'!AD18)</f>
        <v/>
      </c>
      <c r="AP19" s="523" t="str">
        <f>IF('Encodage réponses Es'!AE18="","",'Encodage réponses Es'!AE18)</f>
        <v/>
      </c>
      <c r="AQ19" s="523" t="str">
        <f>IF('Encodage réponses Es'!AL18="","",'Encodage réponses Es'!AL18)</f>
        <v/>
      </c>
      <c r="AR19" s="523" t="str">
        <f>IF('Encodage réponses Es'!AV18="","",'Encodage réponses Es'!AV18)</f>
        <v/>
      </c>
      <c r="AS19" s="523" t="str">
        <f>IF('Encodage réponses Es'!AC18="","",'Encodage réponses Es'!AC18)</f>
        <v/>
      </c>
      <c r="AT19" s="523" t="str">
        <f>IF('Encodage réponses Es'!AR18="","",'Encodage réponses Es'!AR18)</f>
        <v/>
      </c>
      <c r="AU19" s="523" t="str">
        <f>IF('Encodage réponses Es'!AS18="","",'Encodage réponses Es'!AS18)</f>
        <v/>
      </c>
      <c r="AV19" s="523" t="str">
        <f>IF('Encodage réponses Es'!AH18="","",'Encodage réponses Es'!AH18)</f>
        <v/>
      </c>
      <c r="AW19" s="523" t="str">
        <f>IF('Encodage réponses Es'!AI18="","",'Encodage réponses Es'!AI18)</f>
        <v/>
      </c>
      <c r="AX19" s="523" t="str">
        <f>IF('Encodage réponses Es'!AJ18="","",'Encodage réponses Es'!AJ18)</f>
        <v/>
      </c>
      <c r="AY19" s="502" t="str">
        <f>IF(AND(COUNTBLANK('Encodage réponses Es'!Y18:AE18)&gt;0,'Encodage réponses Es'!$AW18="!"),"Incomplet",IF(OR(COUNTIF(AO19:AX19,"a")&gt;0,COUNTIF(AO19:AX19,"A")&gt;0),"Absent(e)",IF(COUNT(AO19:AX19)=0,"",SUM(AO19:AX19))))</f>
        <v/>
      </c>
      <c r="AZ19" s="523" t="str">
        <f>IF('Encodage réponses Es'!AF18="","",'Encodage réponses Es'!AF18)</f>
        <v/>
      </c>
      <c r="BA19" s="523" t="str">
        <f>IF('Encodage réponses Es'!AP18="","",'Encodage réponses Es'!AP18)</f>
        <v/>
      </c>
      <c r="BB19" s="523" t="str">
        <f>IF('Encodage réponses Es'!AK18="","",'Encodage réponses Es'!AK18)</f>
        <v/>
      </c>
      <c r="BC19" s="523" t="str">
        <f>IF('Encodage réponses Es'!AM18="","",'Encodage réponses Es'!AM18)</f>
        <v/>
      </c>
      <c r="BD19" s="523" t="str">
        <f>IF('Encodage réponses Es'!AN18="","",'Encodage réponses Es'!AN18)</f>
        <v/>
      </c>
      <c r="BE19" s="523" t="str">
        <f>IF('Encodage réponses Es'!AO18="","",'Encodage réponses Es'!AO18)</f>
        <v/>
      </c>
      <c r="BF19" s="523" t="str">
        <f>IF('Encodage réponses Es'!AQ18="","",'Encodage réponses Es'!AQ18)</f>
        <v/>
      </c>
      <c r="BG19" s="523" t="str">
        <f>IF('Encodage réponses Es'!AT18="","",'Encodage réponses Es'!AT18)</f>
        <v/>
      </c>
      <c r="BH19" s="523" t="str">
        <f>IF('Encodage réponses Es'!AU18="","",'Encodage réponses Es'!AUS18)</f>
        <v/>
      </c>
      <c r="BI19" s="690" t="str">
        <f>IF('Encodage réponses Es'!AG18="","",'Encodage réponses Es'!AG18)</f>
        <v/>
      </c>
      <c r="BJ19" s="691"/>
      <c r="BK19" s="116" t="str">
        <f>IF(AND(COUNTBLANK('Encodage réponses Es'!AF18:AH18)&gt;0,'Encodage réponses Es'!$AW18="!"),"Incomplet",IF(OR(COUNTIF(AZ19:BJ19,"a")&gt;0,COUNTIF(AZ19:BJ19,"A")&gt;0),"Absent(e)",IF(COUNT(AZ19:BJ19)=0,"",SUM(AZ19:BJ19))))</f>
        <v/>
      </c>
    </row>
    <row r="20" spans="1:63" ht="12" customHeight="1">
      <c r="A20" s="254">
        <f>IF('Encodage réponses Es'!A19="","",'Encodage réponses Es'!A19)</f>
        <v>0</v>
      </c>
      <c r="B20" s="258">
        <f>IF('Encodage réponses Es'!B19="","",'Encodage réponses Es'!B19)</f>
        <v>0</v>
      </c>
      <c r="C20" s="258">
        <f>IF('Encodage réponses Es'!C19="","",'Encodage réponses Es'!C19)</f>
        <v>0</v>
      </c>
      <c r="D20" s="81">
        <v>16</v>
      </c>
      <c r="E20" s="299" t="str">
        <f>IF('Encodage réponses Es'!E19="","",'Encodage réponses Es'!E19)</f>
        <v/>
      </c>
      <c r="F20" s="298" t="str">
        <f>IF('Encodage réponses Es'!F19="","",'Encodage réponses Es'!F19)</f>
        <v/>
      </c>
      <c r="G20" s="294" t="str">
        <f>IF('Encodage réponses Es'!G19="","",'Encodage réponses Es'!G19)</f>
        <v/>
      </c>
      <c r="H20" s="31" t="str">
        <f>IF('Encodage réponses Es'!I19="","",'Encodage réponses Es'!I19)</f>
        <v/>
      </c>
      <c r="I20" s="628"/>
      <c r="J20" s="34" t="str">
        <f>IF('Encodage réponses Es'!AW19="!","Incomplet",IF(AND(SUM('Encodage réponses Es'!J19:AV19)&gt;=$J$4/2,'Encodage réponses Es'!AW19="a"),SUM('Encodage réponses Es'!J19:AV19),IF(AND(SUM('Encodage réponses Es'!J19:AV19)&lt;$J$4/2,'Encodage réponses Es'!AW19="a"),"Absent(e)",IF(COUNTBLANK('Encodage réponses Es'!J19:AV19)=39,"",SUM('Encodage réponses Es'!J19:AV19)))))</f>
        <v/>
      </c>
      <c r="K20" s="35" t="str">
        <f t="shared" si="2"/>
        <v/>
      </c>
      <c r="L20" s="105"/>
      <c r="M20" s="36" t="str">
        <f t="shared" si="0"/>
        <v/>
      </c>
      <c r="N20" s="37" t="str">
        <f t="shared" si="3"/>
        <v/>
      </c>
      <c r="O20" s="36" t="str">
        <f t="shared" si="1"/>
        <v/>
      </c>
      <c r="P20" s="37" t="str">
        <f t="shared" si="4"/>
        <v/>
      </c>
      <c r="Q20" s="57"/>
      <c r="R20" s="127"/>
      <c r="S20" s="523" t="str">
        <f>IF('Encodage réponses Es'!J19="","",'Encodage réponses Es'!J19)</f>
        <v/>
      </c>
      <c r="T20" s="523" t="str">
        <f>IF('Encodage réponses Es'!K19="","",'Encodage réponses Es'!K19)</f>
        <v/>
      </c>
      <c r="U20" s="523" t="str">
        <f>IF('Encodage réponses Es'!M19="","",'Encodage réponses Es'!M19)</f>
        <v/>
      </c>
      <c r="V20" s="523" t="str">
        <f>IF('Encodage réponses Es'!N19="","",'Encodage réponses Es'!N19)</f>
        <v/>
      </c>
      <c r="W20" s="523" t="str">
        <f>IF('Encodage réponses Es'!S19="","",'Encodage réponses Es'!S19)</f>
        <v/>
      </c>
      <c r="X20" s="523" t="str">
        <f>IF('Encodage réponses Es'!L19="","",'Encodage réponses Es'!L19)</f>
        <v/>
      </c>
      <c r="Y20" s="523" t="str">
        <f>IF('Encodage réponses Es'!O19="","",'Encodage réponses Es'!O19)</f>
        <v/>
      </c>
      <c r="Z20" s="523" t="str">
        <f>IF('Encodage réponses Es'!AB19="","",'Encodage réponses Es'!AB19)</f>
        <v/>
      </c>
      <c r="AA20" s="501" t="str">
        <f>IF(AND(COUNTBLANK('Encodage réponses Es'!J19:P19)&gt;0,'Encodage réponses Es'!$AW19="!"),"Incomplet",IF(OR(COUNTIF(S20:Z20,"a")&gt;0,COUNTIF(S20:Z20,"A")&gt;0),"Absent(e)",IF(COUNT(S20:Z20)=0,"",SUM(S20:Z20))))</f>
        <v/>
      </c>
      <c r="AB20" s="644" t="str">
        <f>IF('Encodage réponses Es'!V19="","",'Encodage réponses Es'!V19)</f>
        <v/>
      </c>
      <c r="AC20" s="644"/>
      <c r="AD20" s="523" t="str">
        <f>IF('Encodage réponses Es'!X19="","",'Encodage réponses Es'!X19)</f>
        <v/>
      </c>
      <c r="AE20" s="523" t="str">
        <f>IF('Encodage réponses Es'!Y19="","",'Encodage réponses Es'!Y19)</f>
        <v/>
      </c>
      <c r="AF20" s="523" t="str">
        <f>IF('Encodage réponses Es'!Z19="","",'Encodage réponses Es'!Z19)</f>
        <v/>
      </c>
      <c r="AG20" s="523" t="str">
        <f>IF('Encodage réponses Es'!P19="","",'Encodage réponses Es'!P19)</f>
        <v/>
      </c>
      <c r="AH20" s="523" t="str">
        <f>IF('Encodage réponses Es'!Q19="","",'Encodage réponses Es'!Q19)</f>
        <v/>
      </c>
      <c r="AI20" s="523" t="str">
        <f>IF('Encodage réponses Es'!R19="","",'Encodage réponses Es'!R19)</f>
        <v/>
      </c>
      <c r="AJ20" s="523" t="str">
        <f>IF('Encodage réponses Es'!U19="","",'Encodage réponses Es'!U19)</f>
        <v/>
      </c>
      <c r="AK20" s="523" t="str">
        <f>IF('Encodage réponses Es'!W19="","",'Encodage réponses Es'!W19)</f>
        <v/>
      </c>
      <c r="AL20" s="523" t="str">
        <f>IF('Encodage réponses Es'!K19="","",'Encodage réponses Es'!K19)</f>
        <v/>
      </c>
      <c r="AM20" s="523" t="str">
        <f>IF('Encodage réponses Es'!AA19="","",'Encodage réponses Es'!AA19)</f>
        <v/>
      </c>
      <c r="AN20" s="502" t="str">
        <f>IF(AND(COUNTBLANK('Encodage réponses Es'!Q19:X19)&gt;0,'Encodage réponses Es'!$AW19="!"),"Incomplet",IF(OR(COUNTIF(AB20:AM20,"a")&gt;0,COUNTIF(AB20:AM20,"A")&gt;0),"Absent(e)",IF(COUNT(AB20:AM20)=0,"",SUM(AB20:AM20))))</f>
        <v/>
      </c>
      <c r="AO20" s="523" t="str">
        <f>IF('Encodage réponses Es'!AD19="","",'Encodage réponses Es'!AD19)</f>
        <v/>
      </c>
      <c r="AP20" s="523" t="str">
        <f>IF('Encodage réponses Es'!AE19="","",'Encodage réponses Es'!AE19)</f>
        <v/>
      </c>
      <c r="AQ20" s="523" t="str">
        <f>IF('Encodage réponses Es'!AL19="","",'Encodage réponses Es'!AL19)</f>
        <v/>
      </c>
      <c r="AR20" s="523" t="str">
        <f>IF('Encodage réponses Es'!AV19="","",'Encodage réponses Es'!AV19)</f>
        <v/>
      </c>
      <c r="AS20" s="523" t="str">
        <f>IF('Encodage réponses Es'!AC19="","",'Encodage réponses Es'!AC19)</f>
        <v/>
      </c>
      <c r="AT20" s="523" t="str">
        <f>IF('Encodage réponses Es'!AR19="","",'Encodage réponses Es'!AR19)</f>
        <v/>
      </c>
      <c r="AU20" s="523" t="str">
        <f>IF('Encodage réponses Es'!AS19="","",'Encodage réponses Es'!AS19)</f>
        <v/>
      </c>
      <c r="AV20" s="523" t="str">
        <f>IF('Encodage réponses Es'!AH19="","",'Encodage réponses Es'!AH19)</f>
        <v/>
      </c>
      <c r="AW20" s="523" t="str">
        <f>IF('Encodage réponses Es'!AI19="","",'Encodage réponses Es'!AI19)</f>
        <v/>
      </c>
      <c r="AX20" s="523" t="str">
        <f>IF('Encodage réponses Es'!AJ19="","",'Encodage réponses Es'!AJ19)</f>
        <v/>
      </c>
      <c r="AY20" s="502" t="str">
        <f>IF(AND(COUNTBLANK('Encodage réponses Es'!Y19:AE19)&gt;0,'Encodage réponses Es'!$AW19="!"),"Incomplet",IF(OR(COUNTIF(AO20:AX20,"a")&gt;0,COUNTIF(AO20:AX20,"A")&gt;0),"Absent(e)",IF(COUNT(AO20:AX20)=0,"",SUM(AO20:AX20))))</f>
        <v/>
      </c>
      <c r="AZ20" s="523" t="str">
        <f>IF('Encodage réponses Es'!AF19="","",'Encodage réponses Es'!AF19)</f>
        <v/>
      </c>
      <c r="BA20" s="523" t="str">
        <f>IF('Encodage réponses Es'!AP19="","",'Encodage réponses Es'!AP19)</f>
        <v/>
      </c>
      <c r="BB20" s="523" t="str">
        <f>IF('Encodage réponses Es'!AK19="","",'Encodage réponses Es'!AK19)</f>
        <v/>
      </c>
      <c r="BC20" s="523" t="str">
        <f>IF('Encodage réponses Es'!AM19="","",'Encodage réponses Es'!AM19)</f>
        <v/>
      </c>
      <c r="BD20" s="523" t="str">
        <f>IF('Encodage réponses Es'!AN19="","",'Encodage réponses Es'!AN19)</f>
        <v/>
      </c>
      <c r="BE20" s="523" t="str">
        <f>IF('Encodage réponses Es'!AO19="","",'Encodage réponses Es'!AO19)</f>
        <v/>
      </c>
      <c r="BF20" s="523" t="str">
        <f>IF('Encodage réponses Es'!AQ19="","",'Encodage réponses Es'!AQ19)</f>
        <v/>
      </c>
      <c r="BG20" s="523" t="str">
        <f>IF('Encodage réponses Es'!AT19="","",'Encodage réponses Es'!AT19)</f>
        <v/>
      </c>
      <c r="BH20" s="523" t="str">
        <f>IF('Encodage réponses Es'!AU19="","",'Encodage réponses Es'!AUS19)</f>
        <v/>
      </c>
      <c r="BI20" s="690" t="str">
        <f>IF('Encodage réponses Es'!AG19="","",'Encodage réponses Es'!AG19)</f>
        <v/>
      </c>
      <c r="BJ20" s="691"/>
      <c r="BK20" s="116" t="str">
        <f>IF(AND(COUNTBLANK('Encodage réponses Es'!AF19:AH19)&gt;0,'Encodage réponses Es'!$AW19="!"),"Incomplet",IF(OR(COUNTIF(AZ20:BJ20,"a")&gt;0,COUNTIF(AZ20:BJ20,"A")&gt;0),"Absent(e)",IF(COUNT(AZ20:BJ20)=0,"",SUM(AZ20:BJ20))))</f>
        <v/>
      </c>
    </row>
    <row r="21" spans="1:63" ht="12" customHeight="1">
      <c r="A21" s="254">
        <f>IF('Encodage réponses Es'!A20="","",'Encodage réponses Es'!A20)</f>
        <v>0</v>
      </c>
      <c r="B21" s="258">
        <f>IF('Encodage réponses Es'!B20="","",'Encodage réponses Es'!B20)</f>
        <v>0</v>
      </c>
      <c r="C21" s="258">
        <f>IF('Encodage réponses Es'!C20="","",'Encodage réponses Es'!C20)</f>
        <v>0</v>
      </c>
      <c r="D21" s="81">
        <v>17</v>
      </c>
      <c r="E21" s="299" t="str">
        <f>IF('Encodage réponses Es'!E20="","",'Encodage réponses Es'!E20)</f>
        <v/>
      </c>
      <c r="F21" s="298" t="str">
        <f>IF('Encodage réponses Es'!F20="","",'Encodage réponses Es'!F20)</f>
        <v/>
      </c>
      <c r="G21" s="294" t="str">
        <f>IF('Encodage réponses Es'!G20="","",'Encodage réponses Es'!G20)</f>
        <v/>
      </c>
      <c r="H21" s="31" t="str">
        <f>IF('Encodage réponses Es'!I20="","",'Encodage réponses Es'!I20)</f>
        <v/>
      </c>
      <c r="I21" s="628"/>
      <c r="J21" s="34" t="str">
        <f>IF('Encodage réponses Es'!AW20="!","Incomplet",IF(AND(SUM('Encodage réponses Es'!J20:AV20)&gt;=$J$4/2,'Encodage réponses Es'!AW20="a"),SUM('Encodage réponses Es'!J20:AV20),IF(AND(SUM('Encodage réponses Es'!J20:AV20)&lt;$J$4/2,'Encodage réponses Es'!AW20="a"),"Absent(e)",IF(COUNTBLANK('Encodage réponses Es'!J20:AV20)=39,"",SUM('Encodage réponses Es'!J20:AV20)))))</f>
        <v/>
      </c>
      <c r="K21" s="35" t="str">
        <f t="shared" si="2"/>
        <v/>
      </c>
      <c r="L21" s="105"/>
      <c r="M21" s="36" t="str">
        <f t="shared" si="0"/>
        <v/>
      </c>
      <c r="N21" s="37" t="str">
        <f t="shared" si="3"/>
        <v/>
      </c>
      <c r="O21" s="36" t="str">
        <f t="shared" si="1"/>
        <v/>
      </c>
      <c r="P21" s="37" t="str">
        <f t="shared" si="4"/>
        <v/>
      </c>
      <c r="Q21" s="57"/>
      <c r="R21" s="127"/>
      <c r="S21" s="523" t="str">
        <f>IF('Encodage réponses Es'!J20="","",'Encodage réponses Es'!J20)</f>
        <v/>
      </c>
      <c r="T21" s="523" t="str">
        <f>IF('Encodage réponses Es'!K20="","",'Encodage réponses Es'!K20)</f>
        <v/>
      </c>
      <c r="U21" s="523" t="str">
        <f>IF('Encodage réponses Es'!M20="","",'Encodage réponses Es'!M20)</f>
        <v/>
      </c>
      <c r="V21" s="523" t="str">
        <f>IF('Encodage réponses Es'!N20="","",'Encodage réponses Es'!N20)</f>
        <v/>
      </c>
      <c r="W21" s="523" t="str">
        <f>IF('Encodage réponses Es'!S20="","",'Encodage réponses Es'!S20)</f>
        <v/>
      </c>
      <c r="X21" s="523" t="str">
        <f>IF('Encodage réponses Es'!L20="","",'Encodage réponses Es'!L20)</f>
        <v/>
      </c>
      <c r="Y21" s="523" t="str">
        <f>IF('Encodage réponses Es'!O20="","",'Encodage réponses Es'!O20)</f>
        <v/>
      </c>
      <c r="Z21" s="523" t="str">
        <f>IF('Encodage réponses Es'!AB20="","",'Encodage réponses Es'!AB20)</f>
        <v/>
      </c>
      <c r="AA21" s="501" t="str">
        <f>IF(AND(COUNTBLANK('Encodage réponses Es'!J20:P20)&gt;0,'Encodage réponses Es'!$AW20="!"),"Incomplet",IF(OR(COUNTIF(S21:Z21,"a")&gt;0,COUNTIF(S21:Z21,"A")&gt;0),"Absent(e)",IF(COUNT(S21:Z21)=0,"",SUM(S21:Z21))))</f>
        <v/>
      </c>
      <c r="AB21" s="644" t="str">
        <f>IF('Encodage réponses Es'!V20="","",'Encodage réponses Es'!V20)</f>
        <v/>
      </c>
      <c r="AC21" s="644"/>
      <c r="AD21" s="523" t="str">
        <f>IF('Encodage réponses Es'!X20="","",'Encodage réponses Es'!X20)</f>
        <v/>
      </c>
      <c r="AE21" s="523" t="str">
        <f>IF('Encodage réponses Es'!Y20="","",'Encodage réponses Es'!Y20)</f>
        <v/>
      </c>
      <c r="AF21" s="523" t="str">
        <f>IF('Encodage réponses Es'!Z20="","",'Encodage réponses Es'!Z20)</f>
        <v/>
      </c>
      <c r="AG21" s="523" t="str">
        <f>IF('Encodage réponses Es'!P20="","",'Encodage réponses Es'!P20)</f>
        <v/>
      </c>
      <c r="AH21" s="523" t="str">
        <f>IF('Encodage réponses Es'!Q20="","",'Encodage réponses Es'!Q20)</f>
        <v/>
      </c>
      <c r="AI21" s="523" t="str">
        <f>IF('Encodage réponses Es'!R20="","",'Encodage réponses Es'!R20)</f>
        <v/>
      </c>
      <c r="AJ21" s="523" t="str">
        <f>IF('Encodage réponses Es'!U20="","",'Encodage réponses Es'!U20)</f>
        <v/>
      </c>
      <c r="AK21" s="523" t="str">
        <f>IF('Encodage réponses Es'!W20="","",'Encodage réponses Es'!W20)</f>
        <v/>
      </c>
      <c r="AL21" s="523" t="str">
        <f>IF('Encodage réponses Es'!K20="","",'Encodage réponses Es'!K20)</f>
        <v/>
      </c>
      <c r="AM21" s="523" t="str">
        <f>IF('Encodage réponses Es'!AA20="","",'Encodage réponses Es'!AA20)</f>
        <v/>
      </c>
      <c r="AN21" s="502" t="str">
        <f>IF(AND(COUNTBLANK('Encodage réponses Es'!Q20:X20)&gt;0,'Encodage réponses Es'!$AW20="!"),"Incomplet",IF(OR(COUNTIF(AB21:AM21,"a")&gt;0,COUNTIF(AB21:AM21,"A")&gt;0),"Absent(e)",IF(COUNT(AB21:AM21)=0,"",SUM(AB21:AM21))))</f>
        <v/>
      </c>
      <c r="AO21" s="523" t="str">
        <f>IF('Encodage réponses Es'!AD20="","",'Encodage réponses Es'!AD20)</f>
        <v/>
      </c>
      <c r="AP21" s="523" t="str">
        <f>IF('Encodage réponses Es'!AE20="","",'Encodage réponses Es'!AE20)</f>
        <v/>
      </c>
      <c r="AQ21" s="523" t="str">
        <f>IF('Encodage réponses Es'!AL20="","",'Encodage réponses Es'!AL20)</f>
        <v/>
      </c>
      <c r="AR21" s="523" t="str">
        <f>IF('Encodage réponses Es'!AV20="","",'Encodage réponses Es'!AV20)</f>
        <v/>
      </c>
      <c r="AS21" s="523" t="str">
        <f>IF('Encodage réponses Es'!AC20="","",'Encodage réponses Es'!AC20)</f>
        <v/>
      </c>
      <c r="AT21" s="523" t="str">
        <f>IF('Encodage réponses Es'!AR20="","",'Encodage réponses Es'!AR20)</f>
        <v/>
      </c>
      <c r="AU21" s="523" t="str">
        <f>IF('Encodage réponses Es'!AS20="","",'Encodage réponses Es'!AS20)</f>
        <v/>
      </c>
      <c r="AV21" s="523" t="str">
        <f>IF('Encodage réponses Es'!AH20="","",'Encodage réponses Es'!AH20)</f>
        <v/>
      </c>
      <c r="AW21" s="523" t="str">
        <f>IF('Encodage réponses Es'!AI20="","",'Encodage réponses Es'!AI20)</f>
        <v/>
      </c>
      <c r="AX21" s="523" t="str">
        <f>IF('Encodage réponses Es'!AJ20="","",'Encodage réponses Es'!AJ20)</f>
        <v/>
      </c>
      <c r="AY21" s="502" t="str">
        <f>IF(AND(COUNTBLANK('Encodage réponses Es'!Y20:AE20)&gt;0,'Encodage réponses Es'!$AW20="!"),"Incomplet",IF(OR(COUNTIF(AO21:AX21,"a")&gt;0,COUNTIF(AO21:AX21,"A")&gt;0),"Absent(e)",IF(COUNT(AO21:AX21)=0,"",SUM(AO21:AX21))))</f>
        <v/>
      </c>
      <c r="AZ21" s="523" t="str">
        <f>IF('Encodage réponses Es'!AF20="","",'Encodage réponses Es'!AF20)</f>
        <v/>
      </c>
      <c r="BA21" s="523" t="str">
        <f>IF('Encodage réponses Es'!AP20="","",'Encodage réponses Es'!AP20)</f>
        <v/>
      </c>
      <c r="BB21" s="523" t="str">
        <f>IF('Encodage réponses Es'!AK20="","",'Encodage réponses Es'!AK20)</f>
        <v/>
      </c>
      <c r="BC21" s="523" t="str">
        <f>IF('Encodage réponses Es'!AM20="","",'Encodage réponses Es'!AM20)</f>
        <v/>
      </c>
      <c r="BD21" s="523" t="str">
        <f>IF('Encodage réponses Es'!AN20="","",'Encodage réponses Es'!AN20)</f>
        <v/>
      </c>
      <c r="BE21" s="523" t="str">
        <f>IF('Encodage réponses Es'!AO20="","",'Encodage réponses Es'!AO20)</f>
        <v/>
      </c>
      <c r="BF21" s="523" t="str">
        <f>IF('Encodage réponses Es'!AQ20="","",'Encodage réponses Es'!AQ20)</f>
        <v/>
      </c>
      <c r="BG21" s="523" t="str">
        <f>IF('Encodage réponses Es'!AT20="","",'Encodage réponses Es'!AT20)</f>
        <v/>
      </c>
      <c r="BH21" s="523" t="str">
        <f>IF('Encodage réponses Es'!AU20="","",'Encodage réponses Es'!AUS20)</f>
        <v/>
      </c>
      <c r="BI21" s="690" t="str">
        <f>IF('Encodage réponses Es'!AG20="","",'Encodage réponses Es'!AG20)</f>
        <v/>
      </c>
      <c r="BJ21" s="691"/>
      <c r="BK21" s="116" t="str">
        <f>IF(AND(COUNTBLANK('Encodage réponses Es'!AF20:AH20)&gt;0,'Encodage réponses Es'!$AW20="!"),"Incomplet",IF(OR(COUNTIF(AZ21:BJ21,"a")&gt;0,COUNTIF(AZ21:BJ21,"A")&gt;0),"Absent(e)",IF(COUNT(AZ21:BJ21)=0,"",SUM(AZ21:BJ21))))</f>
        <v/>
      </c>
    </row>
    <row r="22" spans="1:63" ht="12" customHeight="1">
      <c r="A22" s="254">
        <f>IF('Encodage réponses Es'!A21="","",'Encodage réponses Es'!A21)</f>
        <v>0</v>
      </c>
      <c r="B22" s="258">
        <f>IF('Encodage réponses Es'!B21="","",'Encodage réponses Es'!B21)</f>
        <v>0</v>
      </c>
      <c r="C22" s="258">
        <f>IF('Encodage réponses Es'!C21="","",'Encodage réponses Es'!C21)</f>
        <v>0</v>
      </c>
      <c r="D22" s="81">
        <v>18</v>
      </c>
      <c r="E22" s="299" t="str">
        <f>IF('Encodage réponses Es'!E21="","",'Encodage réponses Es'!E21)</f>
        <v/>
      </c>
      <c r="F22" s="298" t="str">
        <f>IF('Encodage réponses Es'!F21="","",'Encodage réponses Es'!F21)</f>
        <v/>
      </c>
      <c r="G22" s="294" t="str">
        <f>IF('Encodage réponses Es'!G21="","",'Encodage réponses Es'!G21)</f>
        <v/>
      </c>
      <c r="H22" s="31" t="str">
        <f>IF('Encodage réponses Es'!I21="","",'Encodage réponses Es'!I21)</f>
        <v/>
      </c>
      <c r="I22" s="628"/>
      <c r="J22" s="34" t="str">
        <f>IF('Encodage réponses Es'!AW21="!","Incomplet",IF(AND(SUM('Encodage réponses Es'!J21:AV21)&gt;=$J$4/2,'Encodage réponses Es'!AW21="a"),SUM('Encodage réponses Es'!J21:AV21),IF(AND(SUM('Encodage réponses Es'!J21:AV21)&lt;$J$4/2,'Encodage réponses Es'!AW21="a"),"Absent(e)",IF(COUNTBLANK('Encodage réponses Es'!J21:AV21)=39,"",SUM('Encodage réponses Es'!J21:AV21)))))</f>
        <v/>
      </c>
      <c r="K22" s="35" t="str">
        <f t="shared" si="2"/>
        <v/>
      </c>
      <c r="L22" s="105"/>
      <c r="M22" s="36" t="str">
        <f t="shared" si="0"/>
        <v/>
      </c>
      <c r="N22" s="37" t="str">
        <f t="shared" si="3"/>
        <v/>
      </c>
      <c r="O22" s="36" t="str">
        <f t="shared" si="1"/>
        <v/>
      </c>
      <c r="P22" s="37" t="str">
        <f t="shared" si="4"/>
        <v/>
      </c>
      <c r="Q22" s="57"/>
      <c r="R22" s="127"/>
      <c r="S22" s="523" t="str">
        <f>IF('Encodage réponses Es'!J21="","",'Encodage réponses Es'!J21)</f>
        <v/>
      </c>
      <c r="T22" s="523" t="str">
        <f>IF('Encodage réponses Es'!K21="","",'Encodage réponses Es'!K21)</f>
        <v/>
      </c>
      <c r="U22" s="523" t="str">
        <f>IF('Encodage réponses Es'!M21="","",'Encodage réponses Es'!M21)</f>
        <v/>
      </c>
      <c r="V22" s="523" t="str">
        <f>IF('Encodage réponses Es'!N21="","",'Encodage réponses Es'!N21)</f>
        <v/>
      </c>
      <c r="W22" s="523" t="str">
        <f>IF('Encodage réponses Es'!S21="","",'Encodage réponses Es'!S21)</f>
        <v/>
      </c>
      <c r="X22" s="523" t="str">
        <f>IF('Encodage réponses Es'!L21="","",'Encodage réponses Es'!L21)</f>
        <v/>
      </c>
      <c r="Y22" s="523" t="str">
        <f>IF('Encodage réponses Es'!O21="","",'Encodage réponses Es'!O21)</f>
        <v/>
      </c>
      <c r="Z22" s="523" t="str">
        <f>IF('Encodage réponses Es'!AB21="","",'Encodage réponses Es'!AB21)</f>
        <v/>
      </c>
      <c r="AA22" s="501" t="str">
        <f>IF(AND(COUNTBLANK('Encodage réponses Es'!J21:P21)&gt;0,'Encodage réponses Es'!$AW21="!"),"Incomplet",IF(OR(COUNTIF(S22:Z22,"a")&gt;0,COUNTIF(S22:Z22,"A")&gt;0),"Absent(e)",IF(COUNT(S22:Z22)=0,"",SUM(S22:Z22))))</f>
        <v/>
      </c>
      <c r="AB22" s="644" t="str">
        <f>IF('Encodage réponses Es'!V21="","",'Encodage réponses Es'!V21)</f>
        <v/>
      </c>
      <c r="AC22" s="644"/>
      <c r="AD22" s="523" t="str">
        <f>IF('Encodage réponses Es'!X21="","",'Encodage réponses Es'!X21)</f>
        <v/>
      </c>
      <c r="AE22" s="523" t="str">
        <f>IF('Encodage réponses Es'!Y21="","",'Encodage réponses Es'!Y21)</f>
        <v/>
      </c>
      <c r="AF22" s="523" t="str">
        <f>IF('Encodage réponses Es'!Z21="","",'Encodage réponses Es'!Z21)</f>
        <v/>
      </c>
      <c r="AG22" s="523" t="str">
        <f>IF('Encodage réponses Es'!P21="","",'Encodage réponses Es'!P21)</f>
        <v/>
      </c>
      <c r="AH22" s="523" t="str">
        <f>IF('Encodage réponses Es'!Q21="","",'Encodage réponses Es'!Q21)</f>
        <v/>
      </c>
      <c r="AI22" s="523" t="str">
        <f>IF('Encodage réponses Es'!R21="","",'Encodage réponses Es'!R21)</f>
        <v/>
      </c>
      <c r="AJ22" s="523" t="str">
        <f>IF('Encodage réponses Es'!U21="","",'Encodage réponses Es'!U21)</f>
        <v/>
      </c>
      <c r="AK22" s="523" t="str">
        <f>IF('Encodage réponses Es'!W21="","",'Encodage réponses Es'!W21)</f>
        <v/>
      </c>
      <c r="AL22" s="523" t="str">
        <f>IF('Encodage réponses Es'!K21="","",'Encodage réponses Es'!K21)</f>
        <v/>
      </c>
      <c r="AM22" s="523" t="str">
        <f>IF('Encodage réponses Es'!AA21="","",'Encodage réponses Es'!AA21)</f>
        <v/>
      </c>
      <c r="AN22" s="502" t="str">
        <f>IF(AND(COUNTBLANK('Encodage réponses Es'!Q21:X21)&gt;0,'Encodage réponses Es'!$AW21="!"),"Incomplet",IF(OR(COUNTIF(AB22:AM22,"a")&gt;0,COUNTIF(AB22:AM22,"A")&gt;0),"Absent(e)",IF(COUNT(AB22:AM22)=0,"",SUM(AB22:AM22))))</f>
        <v/>
      </c>
      <c r="AO22" s="523" t="str">
        <f>IF('Encodage réponses Es'!AD21="","",'Encodage réponses Es'!AD21)</f>
        <v/>
      </c>
      <c r="AP22" s="523" t="str">
        <f>IF('Encodage réponses Es'!AE21="","",'Encodage réponses Es'!AE21)</f>
        <v/>
      </c>
      <c r="AQ22" s="523" t="str">
        <f>IF('Encodage réponses Es'!AL21="","",'Encodage réponses Es'!AL21)</f>
        <v/>
      </c>
      <c r="AR22" s="523" t="str">
        <f>IF('Encodage réponses Es'!AV21="","",'Encodage réponses Es'!AV21)</f>
        <v/>
      </c>
      <c r="AS22" s="523" t="str">
        <f>IF('Encodage réponses Es'!AC21="","",'Encodage réponses Es'!AC21)</f>
        <v/>
      </c>
      <c r="AT22" s="523" t="str">
        <f>IF('Encodage réponses Es'!AR21="","",'Encodage réponses Es'!AR21)</f>
        <v/>
      </c>
      <c r="AU22" s="523" t="str">
        <f>IF('Encodage réponses Es'!AS21="","",'Encodage réponses Es'!AS21)</f>
        <v/>
      </c>
      <c r="AV22" s="523" t="str">
        <f>IF('Encodage réponses Es'!AH21="","",'Encodage réponses Es'!AH21)</f>
        <v/>
      </c>
      <c r="AW22" s="523" t="str">
        <f>IF('Encodage réponses Es'!AI21="","",'Encodage réponses Es'!AI21)</f>
        <v/>
      </c>
      <c r="AX22" s="523" t="str">
        <f>IF('Encodage réponses Es'!AJ21="","",'Encodage réponses Es'!AJ21)</f>
        <v/>
      </c>
      <c r="AY22" s="502" t="str">
        <f>IF(AND(COUNTBLANK('Encodage réponses Es'!Y21:AE21)&gt;0,'Encodage réponses Es'!$AW21="!"),"Incomplet",IF(OR(COUNTIF(AO22:AX22,"a")&gt;0,COUNTIF(AO22:AX22,"A")&gt;0),"Absent(e)",IF(COUNT(AO22:AX22)=0,"",SUM(AO22:AX22))))</f>
        <v/>
      </c>
      <c r="AZ22" s="523" t="str">
        <f>IF('Encodage réponses Es'!AF21="","",'Encodage réponses Es'!AF21)</f>
        <v/>
      </c>
      <c r="BA22" s="523" t="str">
        <f>IF('Encodage réponses Es'!AP21="","",'Encodage réponses Es'!AP21)</f>
        <v/>
      </c>
      <c r="BB22" s="523" t="str">
        <f>IF('Encodage réponses Es'!AK21="","",'Encodage réponses Es'!AK21)</f>
        <v/>
      </c>
      <c r="BC22" s="523" t="str">
        <f>IF('Encodage réponses Es'!AM21="","",'Encodage réponses Es'!AM21)</f>
        <v/>
      </c>
      <c r="BD22" s="523" t="str">
        <f>IF('Encodage réponses Es'!AN21="","",'Encodage réponses Es'!AN21)</f>
        <v/>
      </c>
      <c r="BE22" s="523" t="str">
        <f>IF('Encodage réponses Es'!AO21="","",'Encodage réponses Es'!AO21)</f>
        <v/>
      </c>
      <c r="BF22" s="523" t="str">
        <f>IF('Encodage réponses Es'!AQ21="","",'Encodage réponses Es'!AQ21)</f>
        <v/>
      </c>
      <c r="BG22" s="523" t="str">
        <f>IF('Encodage réponses Es'!AT21="","",'Encodage réponses Es'!AT21)</f>
        <v/>
      </c>
      <c r="BH22" s="523" t="str">
        <f>IF('Encodage réponses Es'!AU21="","",'Encodage réponses Es'!AUS21)</f>
        <v/>
      </c>
      <c r="BI22" s="690" t="str">
        <f>IF('Encodage réponses Es'!AG21="","",'Encodage réponses Es'!AG21)</f>
        <v/>
      </c>
      <c r="BJ22" s="691"/>
      <c r="BK22" s="116" t="str">
        <f>IF(AND(COUNTBLANK('Encodage réponses Es'!AF21:AH21)&gt;0,'Encodage réponses Es'!$AW21="!"),"Incomplet",IF(OR(COUNTIF(AZ22:BJ22,"a")&gt;0,COUNTIF(AZ22:BJ22,"A")&gt;0),"Absent(e)",IF(COUNT(AZ22:BJ22)=0,"",SUM(AZ22:BJ22))))</f>
        <v/>
      </c>
    </row>
    <row r="23" spans="1:63" ht="12" customHeight="1">
      <c r="A23" s="254">
        <f>IF('Encodage réponses Es'!A22="","",'Encodage réponses Es'!A22)</f>
        <v>0</v>
      </c>
      <c r="B23" s="258">
        <f>IF('Encodage réponses Es'!B22="","",'Encodage réponses Es'!B22)</f>
        <v>0</v>
      </c>
      <c r="C23" s="258">
        <f>IF('Encodage réponses Es'!C22="","",'Encodage réponses Es'!C22)</f>
        <v>0</v>
      </c>
      <c r="D23" s="81">
        <v>19</v>
      </c>
      <c r="E23" s="299" t="str">
        <f>IF('Encodage réponses Es'!E22="","",'Encodage réponses Es'!E22)</f>
        <v/>
      </c>
      <c r="F23" s="298" t="str">
        <f>IF('Encodage réponses Es'!F22="","",'Encodage réponses Es'!F22)</f>
        <v/>
      </c>
      <c r="G23" s="294" t="str">
        <f>IF('Encodage réponses Es'!G22="","",'Encodage réponses Es'!G22)</f>
        <v/>
      </c>
      <c r="H23" s="31" t="str">
        <f>IF('Encodage réponses Es'!I22="","",'Encodage réponses Es'!I22)</f>
        <v/>
      </c>
      <c r="I23" s="628"/>
      <c r="J23" s="34" t="str">
        <f>IF('Encodage réponses Es'!AW22="!","Incomplet",IF(AND(SUM('Encodage réponses Es'!J22:AV22)&gt;=$J$4/2,'Encodage réponses Es'!AW22="a"),SUM('Encodage réponses Es'!J22:AV22),IF(AND(SUM('Encodage réponses Es'!J22:AV22)&lt;$J$4/2,'Encodage réponses Es'!AW22="a"),"Absent(e)",IF(COUNTBLANK('Encodage réponses Es'!J22:AV22)=39,"",SUM('Encodage réponses Es'!J22:AV22)))))</f>
        <v/>
      </c>
      <c r="K23" s="35" t="str">
        <f t="shared" si="2"/>
        <v/>
      </c>
      <c r="L23" s="105"/>
      <c r="M23" s="36" t="str">
        <f t="shared" si="0"/>
        <v/>
      </c>
      <c r="N23" s="37" t="str">
        <f t="shared" si="3"/>
        <v/>
      </c>
      <c r="O23" s="36" t="str">
        <f t="shared" si="1"/>
        <v/>
      </c>
      <c r="P23" s="37" t="str">
        <f t="shared" si="4"/>
        <v/>
      </c>
      <c r="Q23" s="57"/>
      <c r="R23" s="127"/>
      <c r="S23" s="523" t="str">
        <f>IF('Encodage réponses Es'!J22="","",'Encodage réponses Es'!J22)</f>
        <v/>
      </c>
      <c r="T23" s="523" t="str">
        <f>IF('Encodage réponses Es'!K22="","",'Encodage réponses Es'!K22)</f>
        <v/>
      </c>
      <c r="U23" s="523" t="str">
        <f>IF('Encodage réponses Es'!M22="","",'Encodage réponses Es'!M22)</f>
        <v/>
      </c>
      <c r="V23" s="523" t="str">
        <f>IF('Encodage réponses Es'!N22="","",'Encodage réponses Es'!N22)</f>
        <v/>
      </c>
      <c r="W23" s="523" t="str">
        <f>IF('Encodage réponses Es'!S22="","",'Encodage réponses Es'!S22)</f>
        <v/>
      </c>
      <c r="X23" s="523" t="str">
        <f>IF('Encodage réponses Es'!L22="","",'Encodage réponses Es'!L22)</f>
        <v/>
      </c>
      <c r="Y23" s="523" t="str">
        <f>IF('Encodage réponses Es'!O22="","",'Encodage réponses Es'!O22)</f>
        <v/>
      </c>
      <c r="Z23" s="523" t="str">
        <f>IF('Encodage réponses Es'!AB22="","",'Encodage réponses Es'!AB22)</f>
        <v/>
      </c>
      <c r="AA23" s="501" t="str">
        <f>IF(AND(COUNTBLANK('Encodage réponses Es'!J22:P22)&gt;0,'Encodage réponses Es'!$AW22="!"),"Incomplet",IF(OR(COUNTIF(S23:Z23,"a")&gt;0,COUNTIF(S23:Z23,"A")&gt;0),"Absent(e)",IF(COUNT(S23:Z23)=0,"",SUM(S23:Z23))))</f>
        <v/>
      </c>
      <c r="AB23" s="644" t="str">
        <f>IF('Encodage réponses Es'!V22="","",'Encodage réponses Es'!V22)</f>
        <v/>
      </c>
      <c r="AC23" s="644"/>
      <c r="AD23" s="523" t="str">
        <f>IF('Encodage réponses Es'!X22="","",'Encodage réponses Es'!X22)</f>
        <v/>
      </c>
      <c r="AE23" s="523" t="str">
        <f>IF('Encodage réponses Es'!Y22="","",'Encodage réponses Es'!Y22)</f>
        <v/>
      </c>
      <c r="AF23" s="523" t="str">
        <f>IF('Encodage réponses Es'!Z22="","",'Encodage réponses Es'!Z22)</f>
        <v/>
      </c>
      <c r="AG23" s="523" t="str">
        <f>IF('Encodage réponses Es'!P22="","",'Encodage réponses Es'!P22)</f>
        <v/>
      </c>
      <c r="AH23" s="523" t="str">
        <f>IF('Encodage réponses Es'!Q22="","",'Encodage réponses Es'!Q22)</f>
        <v/>
      </c>
      <c r="AI23" s="523" t="str">
        <f>IF('Encodage réponses Es'!R22="","",'Encodage réponses Es'!R22)</f>
        <v/>
      </c>
      <c r="AJ23" s="523" t="str">
        <f>IF('Encodage réponses Es'!U22="","",'Encodage réponses Es'!U22)</f>
        <v/>
      </c>
      <c r="AK23" s="523" t="str">
        <f>IF('Encodage réponses Es'!W22="","",'Encodage réponses Es'!W22)</f>
        <v/>
      </c>
      <c r="AL23" s="523" t="str">
        <f>IF('Encodage réponses Es'!K22="","",'Encodage réponses Es'!K22)</f>
        <v/>
      </c>
      <c r="AM23" s="523" t="str">
        <f>IF('Encodage réponses Es'!AA22="","",'Encodage réponses Es'!AA22)</f>
        <v/>
      </c>
      <c r="AN23" s="502" t="str">
        <f>IF(AND(COUNTBLANK('Encodage réponses Es'!Q22:X22)&gt;0,'Encodage réponses Es'!$AW22="!"),"Incomplet",IF(OR(COUNTIF(AB23:AM23,"a")&gt;0,COUNTIF(AB23:AM23,"A")&gt;0),"Absent(e)",IF(COUNT(AB23:AM23)=0,"",SUM(AB23:AM23))))</f>
        <v/>
      </c>
      <c r="AO23" s="523" t="str">
        <f>IF('Encodage réponses Es'!AD22="","",'Encodage réponses Es'!AD22)</f>
        <v/>
      </c>
      <c r="AP23" s="523" t="str">
        <f>IF('Encodage réponses Es'!AE22="","",'Encodage réponses Es'!AE22)</f>
        <v/>
      </c>
      <c r="AQ23" s="523" t="str">
        <f>IF('Encodage réponses Es'!AL22="","",'Encodage réponses Es'!AL22)</f>
        <v/>
      </c>
      <c r="AR23" s="523" t="str">
        <f>IF('Encodage réponses Es'!AV22="","",'Encodage réponses Es'!AV22)</f>
        <v/>
      </c>
      <c r="AS23" s="523" t="str">
        <f>IF('Encodage réponses Es'!AC22="","",'Encodage réponses Es'!AC22)</f>
        <v/>
      </c>
      <c r="AT23" s="523" t="str">
        <f>IF('Encodage réponses Es'!AR22="","",'Encodage réponses Es'!AR22)</f>
        <v/>
      </c>
      <c r="AU23" s="523" t="str">
        <f>IF('Encodage réponses Es'!AS22="","",'Encodage réponses Es'!AS22)</f>
        <v/>
      </c>
      <c r="AV23" s="523" t="str">
        <f>IF('Encodage réponses Es'!AH22="","",'Encodage réponses Es'!AH22)</f>
        <v/>
      </c>
      <c r="AW23" s="523" t="str">
        <f>IF('Encodage réponses Es'!AI22="","",'Encodage réponses Es'!AI22)</f>
        <v/>
      </c>
      <c r="AX23" s="523" t="str">
        <f>IF('Encodage réponses Es'!AJ22="","",'Encodage réponses Es'!AJ22)</f>
        <v/>
      </c>
      <c r="AY23" s="502" t="str">
        <f>IF(AND(COUNTBLANK('Encodage réponses Es'!Y22:AE22)&gt;0,'Encodage réponses Es'!$AW22="!"),"Incomplet",IF(OR(COUNTIF(AO23:AX23,"a")&gt;0,COUNTIF(AO23:AX23,"A")&gt;0),"Absent(e)",IF(COUNT(AO23:AX23)=0,"",SUM(AO23:AX23))))</f>
        <v/>
      </c>
      <c r="AZ23" s="523" t="str">
        <f>IF('Encodage réponses Es'!AF22="","",'Encodage réponses Es'!AF22)</f>
        <v/>
      </c>
      <c r="BA23" s="523" t="str">
        <f>IF('Encodage réponses Es'!AP22="","",'Encodage réponses Es'!AP22)</f>
        <v/>
      </c>
      <c r="BB23" s="523" t="str">
        <f>IF('Encodage réponses Es'!AK22="","",'Encodage réponses Es'!AK22)</f>
        <v/>
      </c>
      <c r="BC23" s="523" t="str">
        <f>IF('Encodage réponses Es'!AM22="","",'Encodage réponses Es'!AM22)</f>
        <v/>
      </c>
      <c r="BD23" s="523" t="str">
        <f>IF('Encodage réponses Es'!AN22="","",'Encodage réponses Es'!AN22)</f>
        <v/>
      </c>
      <c r="BE23" s="523" t="str">
        <f>IF('Encodage réponses Es'!AO22="","",'Encodage réponses Es'!AO22)</f>
        <v/>
      </c>
      <c r="BF23" s="523" t="str">
        <f>IF('Encodage réponses Es'!AQ22="","",'Encodage réponses Es'!AQ22)</f>
        <v/>
      </c>
      <c r="BG23" s="523" t="str">
        <f>IF('Encodage réponses Es'!AT22="","",'Encodage réponses Es'!AT22)</f>
        <v/>
      </c>
      <c r="BH23" s="523" t="str">
        <f>IF('Encodage réponses Es'!AU22="","",'Encodage réponses Es'!AUS22)</f>
        <v/>
      </c>
      <c r="BI23" s="690" t="str">
        <f>IF('Encodage réponses Es'!AG22="","",'Encodage réponses Es'!AG22)</f>
        <v/>
      </c>
      <c r="BJ23" s="691"/>
      <c r="BK23" s="116" t="str">
        <f>IF(AND(COUNTBLANK('Encodage réponses Es'!AF22:AH22)&gt;0,'Encodage réponses Es'!$AW22="!"),"Incomplet",IF(OR(COUNTIF(AZ23:BJ23,"a")&gt;0,COUNTIF(AZ23:BJ23,"A")&gt;0),"Absent(e)",IF(COUNT(AZ23:BJ23)=0,"",SUM(AZ23:BJ23))))</f>
        <v/>
      </c>
    </row>
    <row r="24" spans="1:63" ht="12" customHeight="1">
      <c r="A24" s="254">
        <f>IF('Encodage réponses Es'!A23="","",'Encodage réponses Es'!A23)</f>
        <v>0</v>
      </c>
      <c r="B24" s="258">
        <f>IF('Encodage réponses Es'!B23="","",'Encodage réponses Es'!B23)</f>
        <v>0</v>
      </c>
      <c r="C24" s="258">
        <f>IF('Encodage réponses Es'!C23="","",'Encodage réponses Es'!C23)</f>
        <v>0</v>
      </c>
      <c r="D24" s="81">
        <v>20</v>
      </c>
      <c r="E24" s="299" t="str">
        <f>IF('Encodage réponses Es'!E23="","",'Encodage réponses Es'!E23)</f>
        <v/>
      </c>
      <c r="F24" s="298" t="str">
        <f>IF('Encodage réponses Es'!F23="","",'Encodage réponses Es'!F23)</f>
        <v/>
      </c>
      <c r="G24" s="294" t="str">
        <f>IF('Encodage réponses Es'!G23="","",'Encodage réponses Es'!G23)</f>
        <v/>
      </c>
      <c r="H24" s="31" t="str">
        <f>IF('Encodage réponses Es'!I23="","",'Encodage réponses Es'!I23)</f>
        <v/>
      </c>
      <c r="I24" s="628"/>
      <c r="J24" s="34" t="str">
        <f>IF('Encodage réponses Es'!AW23="!","Incomplet",IF(AND(SUM('Encodage réponses Es'!J23:AV23)&gt;=$J$4/2,'Encodage réponses Es'!AW23="a"),SUM('Encodage réponses Es'!J23:AV23),IF(AND(SUM('Encodage réponses Es'!J23:AV23)&lt;$J$4/2,'Encodage réponses Es'!AW23="a"),"Absent(e)",IF(COUNTBLANK('Encodage réponses Es'!J23:AV23)=39,"",SUM('Encodage réponses Es'!J23:AV23)))))</f>
        <v/>
      </c>
      <c r="K24" s="35" t="str">
        <f t="shared" si="2"/>
        <v/>
      </c>
      <c r="L24" s="105"/>
      <c r="M24" s="36" t="str">
        <f t="shared" si="0"/>
        <v/>
      </c>
      <c r="N24" s="37" t="str">
        <f t="shared" si="3"/>
        <v/>
      </c>
      <c r="O24" s="36" t="str">
        <f t="shared" si="1"/>
        <v/>
      </c>
      <c r="P24" s="37" t="str">
        <f t="shared" si="4"/>
        <v/>
      </c>
      <c r="Q24" s="57"/>
      <c r="R24" s="127"/>
      <c r="S24" s="523" t="str">
        <f>IF('Encodage réponses Es'!J23="","",'Encodage réponses Es'!J23)</f>
        <v/>
      </c>
      <c r="T24" s="523" t="str">
        <f>IF('Encodage réponses Es'!K23="","",'Encodage réponses Es'!K23)</f>
        <v/>
      </c>
      <c r="U24" s="523" t="str">
        <f>IF('Encodage réponses Es'!M23="","",'Encodage réponses Es'!M23)</f>
        <v/>
      </c>
      <c r="V24" s="523" t="str">
        <f>IF('Encodage réponses Es'!N23="","",'Encodage réponses Es'!N23)</f>
        <v/>
      </c>
      <c r="W24" s="523" t="str">
        <f>IF('Encodage réponses Es'!S23="","",'Encodage réponses Es'!S23)</f>
        <v/>
      </c>
      <c r="X24" s="523" t="str">
        <f>IF('Encodage réponses Es'!L23="","",'Encodage réponses Es'!L23)</f>
        <v/>
      </c>
      <c r="Y24" s="523" t="str">
        <f>IF('Encodage réponses Es'!O23="","",'Encodage réponses Es'!O23)</f>
        <v/>
      </c>
      <c r="Z24" s="523" t="str">
        <f>IF('Encodage réponses Es'!AB23="","",'Encodage réponses Es'!AB23)</f>
        <v/>
      </c>
      <c r="AA24" s="501" t="str">
        <f>IF(AND(COUNTBLANK('Encodage réponses Es'!J23:P23)&gt;0,'Encodage réponses Es'!$AW23="!"),"Incomplet",IF(OR(COUNTIF(S24:Z24,"a")&gt;0,COUNTIF(S24:Z24,"A")&gt;0),"Absent(e)",IF(COUNT(S24:Z24)=0,"",SUM(S24:Z24))))</f>
        <v/>
      </c>
      <c r="AB24" s="644" t="str">
        <f>IF('Encodage réponses Es'!V23="","",'Encodage réponses Es'!V23)</f>
        <v/>
      </c>
      <c r="AC24" s="644"/>
      <c r="AD24" s="523" t="str">
        <f>IF('Encodage réponses Es'!X23="","",'Encodage réponses Es'!X23)</f>
        <v/>
      </c>
      <c r="AE24" s="523" t="str">
        <f>IF('Encodage réponses Es'!Y23="","",'Encodage réponses Es'!Y23)</f>
        <v/>
      </c>
      <c r="AF24" s="523" t="str">
        <f>IF('Encodage réponses Es'!Z23="","",'Encodage réponses Es'!Z23)</f>
        <v/>
      </c>
      <c r="AG24" s="523" t="str">
        <f>IF('Encodage réponses Es'!P23="","",'Encodage réponses Es'!P23)</f>
        <v/>
      </c>
      <c r="AH24" s="523" t="str">
        <f>IF('Encodage réponses Es'!Q23="","",'Encodage réponses Es'!Q23)</f>
        <v/>
      </c>
      <c r="AI24" s="523" t="str">
        <f>IF('Encodage réponses Es'!R23="","",'Encodage réponses Es'!R23)</f>
        <v/>
      </c>
      <c r="AJ24" s="523" t="str">
        <f>IF('Encodage réponses Es'!U23="","",'Encodage réponses Es'!U23)</f>
        <v/>
      </c>
      <c r="AK24" s="523" t="str">
        <f>IF('Encodage réponses Es'!W23="","",'Encodage réponses Es'!W23)</f>
        <v/>
      </c>
      <c r="AL24" s="523" t="str">
        <f>IF('Encodage réponses Es'!K23="","",'Encodage réponses Es'!K23)</f>
        <v/>
      </c>
      <c r="AM24" s="523" t="str">
        <f>IF('Encodage réponses Es'!AA23="","",'Encodage réponses Es'!AA23)</f>
        <v/>
      </c>
      <c r="AN24" s="502" t="str">
        <f>IF(AND(COUNTBLANK('Encodage réponses Es'!Q23:X23)&gt;0,'Encodage réponses Es'!$AW23="!"),"Incomplet",IF(OR(COUNTIF(AB24:AM24,"a")&gt;0,COUNTIF(AB24:AM24,"A")&gt;0),"Absent(e)",IF(COUNT(AB24:AM24)=0,"",SUM(AB24:AM24))))</f>
        <v/>
      </c>
      <c r="AO24" s="523" t="str">
        <f>IF('Encodage réponses Es'!AD23="","",'Encodage réponses Es'!AD23)</f>
        <v/>
      </c>
      <c r="AP24" s="523" t="str">
        <f>IF('Encodage réponses Es'!AE23="","",'Encodage réponses Es'!AE23)</f>
        <v/>
      </c>
      <c r="AQ24" s="523" t="str">
        <f>IF('Encodage réponses Es'!AL23="","",'Encodage réponses Es'!AL23)</f>
        <v/>
      </c>
      <c r="AR24" s="523" t="str">
        <f>IF('Encodage réponses Es'!AV23="","",'Encodage réponses Es'!AV23)</f>
        <v/>
      </c>
      <c r="AS24" s="523" t="str">
        <f>IF('Encodage réponses Es'!AC23="","",'Encodage réponses Es'!AC23)</f>
        <v/>
      </c>
      <c r="AT24" s="523" t="str">
        <f>IF('Encodage réponses Es'!AR23="","",'Encodage réponses Es'!AR23)</f>
        <v/>
      </c>
      <c r="AU24" s="523" t="str">
        <f>IF('Encodage réponses Es'!AS23="","",'Encodage réponses Es'!AS23)</f>
        <v/>
      </c>
      <c r="AV24" s="523" t="str">
        <f>IF('Encodage réponses Es'!AH23="","",'Encodage réponses Es'!AH23)</f>
        <v/>
      </c>
      <c r="AW24" s="523" t="str">
        <f>IF('Encodage réponses Es'!AI23="","",'Encodage réponses Es'!AI23)</f>
        <v/>
      </c>
      <c r="AX24" s="523" t="str">
        <f>IF('Encodage réponses Es'!AJ23="","",'Encodage réponses Es'!AJ23)</f>
        <v/>
      </c>
      <c r="AY24" s="502" t="str">
        <f>IF(AND(COUNTBLANK('Encodage réponses Es'!Y23:AE23)&gt;0,'Encodage réponses Es'!$AW23="!"),"Incomplet",IF(OR(COUNTIF(AO24:AX24,"a")&gt;0,COUNTIF(AO24:AX24,"A")&gt;0),"Absent(e)",IF(COUNT(AO24:AX24)=0,"",SUM(AO24:AX24))))</f>
        <v/>
      </c>
      <c r="AZ24" s="523" t="str">
        <f>IF('Encodage réponses Es'!AF23="","",'Encodage réponses Es'!AF23)</f>
        <v/>
      </c>
      <c r="BA24" s="523" t="str">
        <f>IF('Encodage réponses Es'!AP23="","",'Encodage réponses Es'!AP23)</f>
        <v/>
      </c>
      <c r="BB24" s="523" t="str">
        <f>IF('Encodage réponses Es'!AK23="","",'Encodage réponses Es'!AK23)</f>
        <v/>
      </c>
      <c r="BC24" s="523" t="str">
        <f>IF('Encodage réponses Es'!AM23="","",'Encodage réponses Es'!AM23)</f>
        <v/>
      </c>
      <c r="BD24" s="523" t="str">
        <f>IF('Encodage réponses Es'!AN23="","",'Encodage réponses Es'!AN23)</f>
        <v/>
      </c>
      <c r="BE24" s="523" t="str">
        <f>IF('Encodage réponses Es'!AO23="","",'Encodage réponses Es'!AO23)</f>
        <v/>
      </c>
      <c r="BF24" s="523" t="str">
        <f>IF('Encodage réponses Es'!AQ23="","",'Encodage réponses Es'!AQ23)</f>
        <v/>
      </c>
      <c r="BG24" s="523" t="str">
        <f>IF('Encodage réponses Es'!AT23="","",'Encodage réponses Es'!AT23)</f>
        <v/>
      </c>
      <c r="BH24" s="523" t="str">
        <f>IF('Encodage réponses Es'!AU23="","",'Encodage réponses Es'!AUS23)</f>
        <v/>
      </c>
      <c r="BI24" s="690" t="str">
        <f>IF('Encodage réponses Es'!AG23="","",'Encodage réponses Es'!AG23)</f>
        <v/>
      </c>
      <c r="BJ24" s="691"/>
      <c r="BK24" s="116" t="str">
        <f>IF(AND(COUNTBLANK('Encodage réponses Es'!AF23:AH23)&gt;0,'Encodage réponses Es'!$AW23="!"),"Incomplet",IF(OR(COUNTIF(AZ24:BJ24,"a")&gt;0,COUNTIF(AZ24:BJ24,"A")&gt;0),"Absent(e)",IF(COUNT(AZ24:BJ24)=0,"",SUM(AZ24:BJ24))))</f>
        <v/>
      </c>
    </row>
    <row r="25" spans="1:63" ht="12" customHeight="1">
      <c r="A25" s="254">
        <f>IF('Encodage réponses Es'!A24="","",'Encodage réponses Es'!A24)</f>
        <v>0</v>
      </c>
      <c r="B25" s="258">
        <f>IF('Encodage réponses Es'!B24="","",'Encodage réponses Es'!B24)</f>
        <v>0</v>
      </c>
      <c r="C25" s="258">
        <f>IF('Encodage réponses Es'!C24="","",'Encodage réponses Es'!C24)</f>
        <v>0</v>
      </c>
      <c r="D25" s="81">
        <v>21</v>
      </c>
      <c r="E25" s="299" t="str">
        <f>IF('Encodage réponses Es'!E24="","",'Encodage réponses Es'!E24)</f>
        <v/>
      </c>
      <c r="F25" s="298" t="str">
        <f>IF('Encodage réponses Es'!F24="","",'Encodage réponses Es'!F24)</f>
        <v/>
      </c>
      <c r="G25" s="294" t="str">
        <f>IF('Encodage réponses Es'!G24="","",'Encodage réponses Es'!G24)</f>
        <v/>
      </c>
      <c r="H25" s="31" t="str">
        <f>IF('Encodage réponses Es'!I24="","",'Encodage réponses Es'!I24)</f>
        <v/>
      </c>
      <c r="I25" s="628"/>
      <c r="J25" s="34" t="str">
        <f>IF('Encodage réponses Es'!AW24="!","Incomplet",IF(AND(SUM('Encodage réponses Es'!J24:AV24)&gt;=$J$4/2,'Encodage réponses Es'!AW24="a"),SUM('Encodage réponses Es'!J24:AV24),IF(AND(SUM('Encodage réponses Es'!J24:AV24)&lt;$J$4/2,'Encodage réponses Es'!AW24="a"),"Absent(e)",IF(COUNTBLANK('Encodage réponses Es'!J24:AV24)=39,"",SUM('Encodage réponses Es'!J24:AV24)))))</f>
        <v/>
      </c>
      <c r="K25" s="35" t="str">
        <f t="shared" si="2"/>
        <v/>
      </c>
      <c r="L25" s="105"/>
      <c r="M25" s="36" t="str">
        <f t="shared" si="0"/>
        <v/>
      </c>
      <c r="N25" s="37" t="str">
        <f t="shared" si="3"/>
        <v/>
      </c>
      <c r="O25" s="36" t="str">
        <f t="shared" si="1"/>
        <v/>
      </c>
      <c r="P25" s="37" t="str">
        <f t="shared" si="4"/>
        <v/>
      </c>
      <c r="Q25" s="57"/>
      <c r="R25" s="127"/>
      <c r="S25" s="523" t="str">
        <f>IF('Encodage réponses Es'!J24="","",'Encodage réponses Es'!J24)</f>
        <v/>
      </c>
      <c r="T25" s="523" t="str">
        <f>IF('Encodage réponses Es'!K24="","",'Encodage réponses Es'!K24)</f>
        <v/>
      </c>
      <c r="U25" s="523" t="str">
        <f>IF('Encodage réponses Es'!M24="","",'Encodage réponses Es'!M24)</f>
        <v/>
      </c>
      <c r="V25" s="523" t="str">
        <f>IF('Encodage réponses Es'!N24="","",'Encodage réponses Es'!N24)</f>
        <v/>
      </c>
      <c r="W25" s="523" t="str">
        <f>IF('Encodage réponses Es'!S24="","",'Encodage réponses Es'!S24)</f>
        <v/>
      </c>
      <c r="X25" s="523" t="str">
        <f>IF('Encodage réponses Es'!L24="","",'Encodage réponses Es'!L24)</f>
        <v/>
      </c>
      <c r="Y25" s="523" t="str">
        <f>IF('Encodage réponses Es'!O24="","",'Encodage réponses Es'!O24)</f>
        <v/>
      </c>
      <c r="Z25" s="523" t="str">
        <f>IF('Encodage réponses Es'!AB24="","",'Encodage réponses Es'!AB24)</f>
        <v/>
      </c>
      <c r="AA25" s="501" t="str">
        <f>IF(AND(COUNTBLANK('Encodage réponses Es'!J24:P24)&gt;0,'Encodage réponses Es'!$AW24="!"),"Incomplet",IF(OR(COUNTIF(S25:Z25,"a")&gt;0,COUNTIF(S25:Z25,"A")&gt;0),"Absent(e)",IF(COUNT(S25:Z25)=0,"",SUM(S25:Z25))))</f>
        <v/>
      </c>
      <c r="AB25" s="644" t="str">
        <f>IF('Encodage réponses Es'!V24="","",'Encodage réponses Es'!V24)</f>
        <v/>
      </c>
      <c r="AC25" s="644"/>
      <c r="AD25" s="523" t="str">
        <f>IF('Encodage réponses Es'!X24="","",'Encodage réponses Es'!X24)</f>
        <v/>
      </c>
      <c r="AE25" s="523" t="str">
        <f>IF('Encodage réponses Es'!Y24="","",'Encodage réponses Es'!Y24)</f>
        <v/>
      </c>
      <c r="AF25" s="523" t="str">
        <f>IF('Encodage réponses Es'!Z24="","",'Encodage réponses Es'!Z24)</f>
        <v/>
      </c>
      <c r="AG25" s="523" t="str">
        <f>IF('Encodage réponses Es'!P24="","",'Encodage réponses Es'!P24)</f>
        <v/>
      </c>
      <c r="AH25" s="523" t="str">
        <f>IF('Encodage réponses Es'!Q24="","",'Encodage réponses Es'!Q24)</f>
        <v/>
      </c>
      <c r="AI25" s="523" t="str">
        <f>IF('Encodage réponses Es'!R24="","",'Encodage réponses Es'!R24)</f>
        <v/>
      </c>
      <c r="AJ25" s="523" t="str">
        <f>IF('Encodage réponses Es'!U24="","",'Encodage réponses Es'!U24)</f>
        <v/>
      </c>
      <c r="AK25" s="523" t="str">
        <f>IF('Encodage réponses Es'!W24="","",'Encodage réponses Es'!W24)</f>
        <v/>
      </c>
      <c r="AL25" s="523" t="str">
        <f>IF('Encodage réponses Es'!K24="","",'Encodage réponses Es'!K24)</f>
        <v/>
      </c>
      <c r="AM25" s="523" t="str">
        <f>IF('Encodage réponses Es'!AA24="","",'Encodage réponses Es'!AA24)</f>
        <v/>
      </c>
      <c r="AN25" s="502" t="str">
        <f>IF(AND(COUNTBLANK('Encodage réponses Es'!Q24:X24)&gt;0,'Encodage réponses Es'!$AW24="!"),"Incomplet",IF(OR(COUNTIF(AB25:AM25,"a")&gt;0,COUNTIF(AB25:AM25,"A")&gt;0),"Absent(e)",IF(COUNT(AB25:AM25)=0,"",SUM(AB25:AM25))))</f>
        <v/>
      </c>
      <c r="AO25" s="523" t="str">
        <f>IF('Encodage réponses Es'!AD24="","",'Encodage réponses Es'!AD24)</f>
        <v/>
      </c>
      <c r="AP25" s="523" t="str">
        <f>IF('Encodage réponses Es'!AE24="","",'Encodage réponses Es'!AE24)</f>
        <v/>
      </c>
      <c r="AQ25" s="523" t="str">
        <f>IF('Encodage réponses Es'!AL24="","",'Encodage réponses Es'!AL24)</f>
        <v/>
      </c>
      <c r="AR25" s="523" t="str">
        <f>IF('Encodage réponses Es'!AV24="","",'Encodage réponses Es'!AV24)</f>
        <v/>
      </c>
      <c r="AS25" s="523" t="str">
        <f>IF('Encodage réponses Es'!AC24="","",'Encodage réponses Es'!AC24)</f>
        <v/>
      </c>
      <c r="AT25" s="523" t="str">
        <f>IF('Encodage réponses Es'!AR24="","",'Encodage réponses Es'!AR24)</f>
        <v/>
      </c>
      <c r="AU25" s="523" t="str">
        <f>IF('Encodage réponses Es'!AS24="","",'Encodage réponses Es'!AS24)</f>
        <v/>
      </c>
      <c r="AV25" s="523" t="str">
        <f>IF('Encodage réponses Es'!AH24="","",'Encodage réponses Es'!AH24)</f>
        <v/>
      </c>
      <c r="AW25" s="523" t="str">
        <f>IF('Encodage réponses Es'!AI24="","",'Encodage réponses Es'!AI24)</f>
        <v/>
      </c>
      <c r="AX25" s="523" t="str">
        <f>IF('Encodage réponses Es'!AJ24="","",'Encodage réponses Es'!AJ24)</f>
        <v/>
      </c>
      <c r="AY25" s="502" t="str">
        <f>IF(AND(COUNTBLANK('Encodage réponses Es'!Y24:AE24)&gt;0,'Encodage réponses Es'!$AW24="!"),"Incomplet",IF(OR(COUNTIF(AO25:AX25,"a")&gt;0,COUNTIF(AO25:AX25,"A")&gt;0),"Absent(e)",IF(COUNT(AO25:AX25)=0,"",SUM(AO25:AX25))))</f>
        <v/>
      </c>
      <c r="AZ25" s="523" t="str">
        <f>IF('Encodage réponses Es'!AF24="","",'Encodage réponses Es'!AF24)</f>
        <v/>
      </c>
      <c r="BA25" s="523" t="str">
        <f>IF('Encodage réponses Es'!AP24="","",'Encodage réponses Es'!AP24)</f>
        <v/>
      </c>
      <c r="BB25" s="523" t="str">
        <f>IF('Encodage réponses Es'!AK24="","",'Encodage réponses Es'!AK24)</f>
        <v/>
      </c>
      <c r="BC25" s="523" t="str">
        <f>IF('Encodage réponses Es'!AM24="","",'Encodage réponses Es'!AM24)</f>
        <v/>
      </c>
      <c r="BD25" s="523" t="str">
        <f>IF('Encodage réponses Es'!AN24="","",'Encodage réponses Es'!AN24)</f>
        <v/>
      </c>
      <c r="BE25" s="523" t="str">
        <f>IF('Encodage réponses Es'!AO24="","",'Encodage réponses Es'!AO24)</f>
        <v/>
      </c>
      <c r="BF25" s="523" t="str">
        <f>IF('Encodage réponses Es'!AQ24="","",'Encodage réponses Es'!AQ24)</f>
        <v/>
      </c>
      <c r="BG25" s="523" t="str">
        <f>IF('Encodage réponses Es'!AT24="","",'Encodage réponses Es'!AT24)</f>
        <v/>
      </c>
      <c r="BH25" s="523" t="str">
        <f>IF('Encodage réponses Es'!AU24="","",'Encodage réponses Es'!AUS24)</f>
        <v/>
      </c>
      <c r="BI25" s="690" t="str">
        <f>IF('Encodage réponses Es'!AG24="","",'Encodage réponses Es'!AG24)</f>
        <v/>
      </c>
      <c r="BJ25" s="691"/>
      <c r="BK25" s="116" t="str">
        <f>IF(AND(COUNTBLANK('Encodage réponses Es'!AF24:AH24)&gt;0,'Encodage réponses Es'!$AW24="!"),"Incomplet",IF(OR(COUNTIF(AZ25:BJ25,"a")&gt;0,COUNTIF(AZ25:BJ25,"A")&gt;0),"Absent(e)",IF(COUNT(AZ25:BJ25)=0,"",SUM(AZ25:BJ25))))</f>
        <v/>
      </c>
    </row>
    <row r="26" spans="1:63" ht="12" customHeight="1">
      <c r="A26" s="254">
        <f>IF('Encodage réponses Es'!A25="","",'Encodage réponses Es'!A25)</f>
        <v>0</v>
      </c>
      <c r="B26" s="258">
        <f>IF('Encodage réponses Es'!B25="","",'Encodage réponses Es'!B25)</f>
        <v>0</v>
      </c>
      <c r="C26" s="258">
        <f>IF('Encodage réponses Es'!C25="","",'Encodage réponses Es'!C25)</f>
        <v>0</v>
      </c>
      <c r="D26" s="81">
        <v>22</v>
      </c>
      <c r="E26" s="299" t="str">
        <f>IF('Encodage réponses Es'!E25="","",'Encodage réponses Es'!E25)</f>
        <v/>
      </c>
      <c r="F26" s="298" t="str">
        <f>IF('Encodage réponses Es'!F25="","",'Encodage réponses Es'!F25)</f>
        <v/>
      </c>
      <c r="G26" s="294" t="str">
        <f>IF('Encodage réponses Es'!G25="","",'Encodage réponses Es'!G25)</f>
        <v/>
      </c>
      <c r="H26" s="31" t="str">
        <f>IF('Encodage réponses Es'!I25="","",'Encodage réponses Es'!I25)</f>
        <v/>
      </c>
      <c r="I26" s="628"/>
      <c r="J26" s="34" t="str">
        <f>IF('Encodage réponses Es'!AW25="!","Incomplet",IF(AND(SUM('Encodage réponses Es'!J25:AV25)&gt;=$J$4/2,'Encodage réponses Es'!AW25="a"),SUM('Encodage réponses Es'!J25:AV25),IF(AND(SUM('Encodage réponses Es'!J25:AV25)&lt;$J$4/2,'Encodage réponses Es'!AW25="a"),"Absent(e)",IF(COUNTBLANK('Encodage réponses Es'!J25:AV25)=39,"",SUM('Encodage réponses Es'!J25:AV25)))))</f>
        <v/>
      </c>
      <c r="K26" s="35" t="str">
        <f t="shared" si="2"/>
        <v/>
      </c>
      <c r="L26" s="105"/>
      <c r="M26" s="36" t="str">
        <f t="shared" si="0"/>
        <v/>
      </c>
      <c r="N26" s="37" t="str">
        <f t="shared" si="3"/>
        <v/>
      </c>
      <c r="O26" s="36" t="str">
        <f t="shared" si="1"/>
        <v/>
      </c>
      <c r="P26" s="37" t="str">
        <f t="shared" si="4"/>
        <v/>
      </c>
      <c r="Q26" s="57"/>
      <c r="R26" s="127"/>
      <c r="S26" s="523" t="str">
        <f>IF('Encodage réponses Es'!J25="","",'Encodage réponses Es'!J25)</f>
        <v/>
      </c>
      <c r="T26" s="523" t="str">
        <f>IF('Encodage réponses Es'!K25="","",'Encodage réponses Es'!K25)</f>
        <v/>
      </c>
      <c r="U26" s="523" t="str">
        <f>IF('Encodage réponses Es'!M25="","",'Encodage réponses Es'!M25)</f>
        <v/>
      </c>
      <c r="V26" s="523" t="str">
        <f>IF('Encodage réponses Es'!N25="","",'Encodage réponses Es'!N25)</f>
        <v/>
      </c>
      <c r="W26" s="523" t="str">
        <f>IF('Encodage réponses Es'!S25="","",'Encodage réponses Es'!S25)</f>
        <v/>
      </c>
      <c r="X26" s="523" t="str">
        <f>IF('Encodage réponses Es'!L25="","",'Encodage réponses Es'!L25)</f>
        <v/>
      </c>
      <c r="Y26" s="523" t="str">
        <f>IF('Encodage réponses Es'!O25="","",'Encodage réponses Es'!O25)</f>
        <v/>
      </c>
      <c r="Z26" s="523" t="str">
        <f>IF('Encodage réponses Es'!AB25="","",'Encodage réponses Es'!AB25)</f>
        <v/>
      </c>
      <c r="AA26" s="501" t="str">
        <f>IF(AND(COUNTBLANK('Encodage réponses Es'!J25:P25)&gt;0,'Encodage réponses Es'!$AW25="!"),"Incomplet",IF(OR(COUNTIF(S26:Z26,"a")&gt;0,COUNTIF(S26:Z26,"A")&gt;0),"Absent(e)",IF(COUNT(S26:Z26)=0,"",SUM(S26:Z26))))</f>
        <v/>
      </c>
      <c r="AB26" s="644" t="str">
        <f>IF('Encodage réponses Es'!V25="","",'Encodage réponses Es'!V25)</f>
        <v/>
      </c>
      <c r="AC26" s="644"/>
      <c r="AD26" s="523" t="str">
        <f>IF('Encodage réponses Es'!X25="","",'Encodage réponses Es'!X25)</f>
        <v/>
      </c>
      <c r="AE26" s="523" t="str">
        <f>IF('Encodage réponses Es'!Y25="","",'Encodage réponses Es'!Y25)</f>
        <v/>
      </c>
      <c r="AF26" s="523" t="str">
        <f>IF('Encodage réponses Es'!Z25="","",'Encodage réponses Es'!Z25)</f>
        <v/>
      </c>
      <c r="AG26" s="523" t="str">
        <f>IF('Encodage réponses Es'!P25="","",'Encodage réponses Es'!P25)</f>
        <v/>
      </c>
      <c r="AH26" s="523" t="str">
        <f>IF('Encodage réponses Es'!Q25="","",'Encodage réponses Es'!Q25)</f>
        <v/>
      </c>
      <c r="AI26" s="523" t="str">
        <f>IF('Encodage réponses Es'!R25="","",'Encodage réponses Es'!R25)</f>
        <v/>
      </c>
      <c r="AJ26" s="523" t="str">
        <f>IF('Encodage réponses Es'!U25="","",'Encodage réponses Es'!U25)</f>
        <v/>
      </c>
      <c r="AK26" s="523" t="str">
        <f>IF('Encodage réponses Es'!W25="","",'Encodage réponses Es'!W25)</f>
        <v/>
      </c>
      <c r="AL26" s="523" t="str">
        <f>IF('Encodage réponses Es'!K25="","",'Encodage réponses Es'!K25)</f>
        <v/>
      </c>
      <c r="AM26" s="523" t="str">
        <f>IF('Encodage réponses Es'!AA25="","",'Encodage réponses Es'!AA25)</f>
        <v/>
      </c>
      <c r="AN26" s="502" t="str">
        <f>IF(AND(COUNTBLANK('Encodage réponses Es'!Q25:X25)&gt;0,'Encodage réponses Es'!$AW25="!"),"Incomplet",IF(OR(COUNTIF(AB26:AM26,"a")&gt;0,COUNTIF(AB26:AM26,"A")&gt;0),"Absent(e)",IF(COUNT(AB26:AM26)=0,"",SUM(AB26:AM26))))</f>
        <v/>
      </c>
      <c r="AO26" s="523" t="str">
        <f>IF('Encodage réponses Es'!AD25="","",'Encodage réponses Es'!AD25)</f>
        <v/>
      </c>
      <c r="AP26" s="523" t="str">
        <f>IF('Encodage réponses Es'!AE25="","",'Encodage réponses Es'!AE25)</f>
        <v/>
      </c>
      <c r="AQ26" s="523" t="str">
        <f>IF('Encodage réponses Es'!AL25="","",'Encodage réponses Es'!AL25)</f>
        <v/>
      </c>
      <c r="AR26" s="523" t="str">
        <f>IF('Encodage réponses Es'!AV25="","",'Encodage réponses Es'!AV25)</f>
        <v/>
      </c>
      <c r="AS26" s="523" t="str">
        <f>IF('Encodage réponses Es'!AC25="","",'Encodage réponses Es'!AC25)</f>
        <v/>
      </c>
      <c r="AT26" s="523" t="str">
        <f>IF('Encodage réponses Es'!AR25="","",'Encodage réponses Es'!AR25)</f>
        <v/>
      </c>
      <c r="AU26" s="523" t="str">
        <f>IF('Encodage réponses Es'!AS25="","",'Encodage réponses Es'!AS25)</f>
        <v/>
      </c>
      <c r="AV26" s="523" t="str">
        <f>IF('Encodage réponses Es'!AH25="","",'Encodage réponses Es'!AH25)</f>
        <v/>
      </c>
      <c r="AW26" s="523" t="str">
        <f>IF('Encodage réponses Es'!AI25="","",'Encodage réponses Es'!AI25)</f>
        <v/>
      </c>
      <c r="AX26" s="523" t="str">
        <f>IF('Encodage réponses Es'!AJ25="","",'Encodage réponses Es'!AJ25)</f>
        <v/>
      </c>
      <c r="AY26" s="502" t="str">
        <f>IF(AND(COUNTBLANK('Encodage réponses Es'!Y25:AE25)&gt;0,'Encodage réponses Es'!$AW25="!"),"Incomplet",IF(OR(COUNTIF(AO26:AX26,"a")&gt;0,COUNTIF(AO26:AX26,"A")&gt;0),"Absent(e)",IF(COUNT(AO26:AX26)=0,"",SUM(AO26:AX26))))</f>
        <v/>
      </c>
      <c r="AZ26" s="523" t="str">
        <f>IF('Encodage réponses Es'!AF25="","",'Encodage réponses Es'!AF25)</f>
        <v/>
      </c>
      <c r="BA26" s="523" t="str">
        <f>IF('Encodage réponses Es'!AP25="","",'Encodage réponses Es'!AP25)</f>
        <v/>
      </c>
      <c r="BB26" s="523" t="str">
        <f>IF('Encodage réponses Es'!AK25="","",'Encodage réponses Es'!AK25)</f>
        <v/>
      </c>
      <c r="BC26" s="523" t="str">
        <f>IF('Encodage réponses Es'!AM25="","",'Encodage réponses Es'!AM25)</f>
        <v/>
      </c>
      <c r="BD26" s="523" t="str">
        <f>IF('Encodage réponses Es'!AN25="","",'Encodage réponses Es'!AN25)</f>
        <v/>
      </c>
      <c r="BE26" s="523" t="str">
        <f>IF('Encodage réponses Es'!AO25="","",'Encodage réponses Es'!AO25)</f>
        <v/>
      </c>
      <c r="BF26" s="523" t="str">
        <f>IF('Encodage réponses Es'!AQ25="","",'Encodage réponses Es'!AQ25)</f>
        <v/>
      </c>
      <c r="BG26" s="523" t="str">
        <f>IF('Encodage réponses Es'!AT25="","",'Encodage réponses Es'!AT25)</f>
        <v/>
      </c>
      <c r="BH26" s="523" t="str">
        <f>IF('Encodage réponses Es'!AU25="","",'Encodage réponses Es'!AUS25)</f>
        <v/>
      </c>
      <c r="BI26" s="690" t="str">
        <f>IF('Encodage réponses Es'!AG25="","",'Encodage réponses Es'!AG25)</f>
        <v/>
      </c>
      <c r="BJ26" s="691"/>
      <c r="BK26" s="116" t="str">
        <f>IF(AND(COUNTBLANK('Encodage réponses Es'!AF25:AH25)&gt;0,'Encodage réponses Es'!$AW25="!"),"Incomplet",IF(OR(COUNTIF(AZ26:BJ26,"a")&gt;0,COUNTIF(AZ26:BJ26,"A")&gt;0),"Absent(e)",IF(COUNT(AZ26:BJ26)=0,"",SUM(AZ26:BJ26))))</f>
        <v/>
      </c>
    </row>
    <row r="27" spans="1:63" ht="12" customHeight="1">
      <c r="A27" s="254">
        <f>IF('Encodage réponses Es'!A26="","",'Encodage réponses Es'!A26)</f>
        <v>0</v>
      </c>
      <c r="B27" s="258">
        <f>IF('Encodage réponses Es'!B26="","",'Encodage réponses Es'!B26)</f>
        <v>0</v>
      </c>
      <c r="C27" s="258">
        <f>IF('Encodage réponses Es'!C26="","",'Encodage réponses Es'!C26)</f>
        <v>0</v>
      </c>
      <c r="D27" s="81">
        <v>23</v>
      </c>
      <c r="E27" s="299" t="str">
        <f>IF('Encodage réponses Es'!E26="","",'Encodage réponses Es'!E26)</f>
        <v/>
      </c>
      <c r="F27" s="298" t="str">
        <f>IF('Encodage réponses Es'!F26="","",'Encodage réponses Es'!F26)</f>
        <v/>
      </c>
      <c r="G27" s="294" t="str">
        <f>IF('Encodage réponses Es'!G26="","",'Encodage réponses Es'!G26)</f>
        <v/>
      </c>
      <c r="H27" s="31" t="str">
        <f>IF('Encodage réponses Es'!I26="","",'Encodage réponses Es'!I26)</f>
        <v/>
      </c>
      <c r="I27" s="628"/>
      <c r="J27" s="34" t="str">
        <f>IF('Encodage réponses Es'!AW26="!","Incomplet",IF(AND(SUM('Encodage réponses Es'!J26:AV26)&gt;=$J$4/2,'Encodage réponses Es'!AW26="a"),SUM('Encodage réponses Es'!J26:AV26),IF(AND(SUM('Encodage réponses Es'!J26:AV26)&lt;$J$4/2,'Encodage réponses Es'!AW26="a"),"Absent(e)",IF(COUNTBLANK('Encodage réponses Es'!J26:AV26)=39,"",SUM('Encodage réponses Es'!J26:AV26)))))</f>
        <v/>
      </c>
      <c r="K27" s="35" t="str">
        <f t="shared" si="2"/>
        <v/>
      </c>
      <c r="L27" s="105"/>
      <c r="M27" s="36" t="str">
        <f t="shared" si="0"/>
        <v/>
      </c>
      <c r="N27" s="37" t="str">
        <f t="shared" si="3"/>
        <v/>
      </c>
      <c r="O27" s="36" t="str">
        <f t="shared" si="1"/>
        <v/>
      </c>
      <c r="P27" s="37" t="str">
        <f t="shared" si="4"/>
        <v/>
      </c>
      <c r="Q27" s="57"/>
      <c r="R27" s="127"/>
      <c r="S27" s="523" t="str">
        <f>IF('Encodage réponses Es'!J26="","",'Encodage réponses Es'!J26)</f>
        <v/>
      </c>
      <c r="T27" s="523" t="str">
        <f>IF('Encodage réponses Es'!K26="","",'Encodage réponses Es'!K26)</f>
        <v/>
      </c>
      <c r="U27" s="523" t="str">
        <f>IF('Encodage réponses Es'!M26="","",'Encodage réponses Es'!M26)</f>
        <v/>
      </c>
      <c r="V27" s="523" t="str">
        <f>IF('Encodage réponses Es'!N26="","",'Encodage réponses Es'!N26)</f>
        <v/>
      </c>
      <c r="W27" s="523" t="str">
        <f>IF('Encodage réponses Es'!S26="","",'Encodage réponses Es'!S26)</f>
        <v/>
      </c>
      <c r="X27" s="523" t="str">
        <f>IF('Encodage réponses Es'!L26="","",'Encodage réponses Es'!L26)</f>
        <v/>
      </c>
      <c r="Y27" s="523" t="str">
        <f>IF('Encodage réponses Es'!O26="","",'Encodage réponses Es'!O26)</f>
        <v/>
      </c>
      <c r="Z27" s="523" t="str">
        <f>IF('Encodage réponses Es'!AB26="","",'Encodage réponses Es'!AB26)</f>
        <v/>
      </c>
      <c r="AA27" s="501" t="str">
        <f>IF(AND(COUNTBLANK('Encodage réponses Es'!J26:P26)&gt;0,'Encodage réponses Es'!$AW26="!"),"Incomplet",IF(OR(COUNTIF(S27:Z27,"a")&gt;0,COUNTIF(S27:Z27,"A")&gt;0),"Absent(e)",IF(COUNT(S27:Z27)=0,"",SUM(S27:Z27))))</f>
        <v/>
      </c>
      <c r="AB27" s="644" t="str">
        <f>IF('Encodage réponses Es'!V26="","",'Encodage réponses Es'!V26)</f>
        <v/>
      </c>
      <c r="AC27" s="644"/>
      <c r="AD27" s="523" t="str">
        <f>IF('Encodage réponses Es'!X26="","",'Encodage réponses Es'!X26)</f>
        <v/>
      </c>
      <c r="AE27" s="523" t="str">
        <f>IF('Encodage réponses Es'!Y26="","",'Encodage réponses Es'!Y26)</f>
        <v/>
      </c>
      <c r="AF27" s="523" t="str">
        <f>IF('Encodage réponses Es'!Z26="","",'Encodage réponses Es'!Z26)</f>
        <v/>
      </c>
      <c r="AG27" s="523" t="str">
        <f>IF('Encodage réponses Es'!P26="","",'Encodage réponses Es'!P26)</f>
        <v/>
      </c>
      <c r="AH27" s="523" t="str">
        <f>IF('Encodage réponses Es'!Q26="","",'Encodage réponses Es'!Q26)</f>
        <v/>
      </c>
      <c r="AI27" s="523" t="str">
        <f>IF('Encodage réponses Es'!R26="","",'Encodage réponses Es'!R26)</f>
        <v/>
      </c>
      <c r="AJ27" s="523" t="str">
        <f>IF('Encodage réponses Es'!U26="","",'Encodage réponses Es'!U26)</f>
        <v/>
      </c>
      <c r="AK27" s="523" t="str">
        <f>IF('Encodage réponses Es'!W26="","",'Encodage réponses Es'!W26)</f>
        <v/>
      </c>
      <c r="AL27" s="523" t="str">
        <f>IF('Encodage réponses Es'!K26="","",'Encodage réponses Es'!K26)</f>
        <v/>
      </c>
      <c r="AM27" s="523" t="str">
        <f>IF('Encodage réponses Es'!AA26="","",'Encodage réponses Es'!AA26)</f>
        <v/>
      </c>
      <c r="AN27" s="502" t="str">
        <f>IF(AND(COUNTBLANK('Encodage réponses Es'!Q26:X26)&gt;0,'Encodage réponses Es'!$AW26="!"),"Incomplet",IF(OR(COUNTIF(AB27:AM27,"a")&gt;0,COUNTIF(AB27:AM27,"A")&gt;0),"Absent(e)",IF(COUNT(AB27:AM27)=0,"",SUM(AB27:AM27))))</f>
        <v/>
      </c>
      <c r="AO27" s="523" t="str">
        <f>IF('Encodage réponses Es'!AD26="","",'Encodage réponses Es'!AD26)</f>
        <v/>
      </c>
      <c r="AP27" s="523" t="str">
        <f>IF('Encodage réponses Es'!AE26="","",'Encodage réponses Es'!AE26)</f>
        <v/>
      </c>
      <c r="AQ27" s="523" t="str">
        <f>IF('Encodage réponses Es'!AL26="","",'Encodage réponses Es'!AL26)</f>
        <v/>
      </c>
      <c r="AR27" s="523" t="str">
        <f>IF('Encodage réponses Es'!AV26="","",'Encodage réponses Es'!AV26)</f>
        <v/>
      </c>
      <c r="AS27" s="523" t="str">
        <f>IF('Encodage réponses Es'!AC26="","",'Encodage réponses Es'!AC26)</f>
        <v/>
      </c>
      <c r="AT27" s="523" t="str">
        <f>IF('Encodage réponses Es'!AR26="","",'Encodage réponses Es'!AR26)</f>
        <v/>
      </c>
      <c r="AU27" s="523" t="str">
        <f>IF('Encodage réponses Es'!AS26="","",'Encodage réponses Es'!AS26)</f>
        <v/>
      </c>
      <c r="AV27" s="523" t="str">
        <f>IF('Encodage réponses Es'!AH26="","",'Encodage réponses Es'!AH26)</f>
        <v/>
      </c>
      <c r="AW27" s="523" t="str">
        <f>IF('Encodage réponses Es'!AI26="","",'Encodage réponses Es'!AI26)</f>
        <v/>
      </c>
      <c r="AX27" s="523" t="str">
        <f>IF('Encodage réponses Es'!AJ26="","",'Encodage réponses Es'!AJ26)</f>
        <v/>
      </c>
      <c r="AY27" s="502" t="str">
        <f>IF(AND(COUNTBLANK('Encodage réponses Es'!Y26:AE26)&gt;0,'Encodage réponses Es'!$AW26="!"),"Incomplet",IF(OR(COUNTIF(AO27:AX27,"a")&gt;0,COUNTIF(AO27:AX27,"A")&gt;0),"Absent(e)",IF(COUNT(AO27:AX27)=0,"",SUM(AO27:AX27))))</f>
        <v/>
      </c>
      <c r="AZ27" s="523" t="str">
        <f>IF('Encodage réponses Es'!AF26="","",'Encodage réponses Es'!AF26)</f>
        <v/>
      </c>
      <c r="BA27" s="523" t="str">
        <f>IF('Encodage réponses Es'!AP26="","",'Encodage réponses Es'!AP26)</f>
        <v/>
      </c>
      <c r="BB27" s="523" t="str">
        <f>IF('Encodage réponses Es'!AK26="","",'Encodage réponses Es'!AK26)</f>
        <v/>
      </c>
      <c r="BC27" s="523" t="str">
        <f>IF('Encodage réponses Es'!AM26="","",'Encodage réponses Es'!AM26)</f>
        <v/>
      </c>
      <c r="BD27" s="523" t="str">
        <f>IF('Encodage réponses Es'!AN26="","",'Encodage réponses Es'!AN26)</f>
        <v/>
      </c>
      <c r="BE27" s="523" t="str">
        <f>IF('Encodage réponses Es'!AO26="","",'Encodage réponses Es'!AO26)</f>
        <v/>
      </c>
      <c r="BF27" s="523" t="str">
        <f>IF('Encodage réponses Es'!AQ26="","",'Encodage réponses Es'!AQ26)</f>
        <v/>
      </c>
      <c r="BG27" s="523" t="str">
        <f>IF('Encodage réponses Es'!AT26="","",'Encodage réponses Es'!AT26)</f>
        <v/>
      </c>
      <c r="BH27" s="523" t="str">
        <f>IF('Encodage réponses Es'!AU26="","",'Encodage réponses Es'!AUS26)</f>
        <v/>
      </c>
      <c r="BI27" s="690" t="str">
        <f>IF('Encodage réponses Es'!AG26="","",'Encodage réponses Es'!AG26)</f>
        <v/>
      </c>
      <c r="BJ27" s="691"/>
      <c r="BK27" s="116" t="str">
        <f>IF(AND(COUNTBLANK('Encodage réponses Es'!AF26:AH26)&gt;0,'Encodage réponses Es'!$AW26="!"),"Incomplet",IF(OR(COUNTIF(AZ27:BJ27,"a")&gt;0,COUNTIF(AZ27:BJ27,"A")&gt;0),"Absent(e)",IF(COUNT(AZ27:BJ27)=0,"",SUM(AZ27:BJ27))))</f>
        <v/>
      </c>
    </row>
    <row r="28" spans="1:63" ht="12" customHeight="1">
      <c r="A28" s="254">
        <f>IF('Encodage réponses Es'!A27="","",'Encodage réponses Es'!A27)</f>
        <v>0</v>
      </c>
      <c r="B28" s="258">
        <f>IF('Encodage réponses Es'!B27="","",'Encodage réponses Es'!B27)</f>
        <v>0</v>
      </c>
      <c r="C28" s="258">
        <f>IF('Encodage réponses Es'!C27="","",'Encodage réponses Es'!C27)</f>
        <v>0</v>
      </c>
      <c r="D28" s="81">
        <v>24</v>
      </c>
      <c r="E28" s="299" t="str">
        <f>IF('Encodage réponses Es'!E27="","",'Encodage réponses Es'!E27)</f>
        <v/>
      </c>
      <c r="F28" s="298" t="str">
        <f>IF('Encodage réponses Es'!F27="","",'Encodage réponses Es'!F27)</f>
        <v/>
      </c>
      <c r="G28" s="294" t="str">
        <f>IF('Encodage réponses Es'!G27="","",'Encodage réponses Es'!G27)</f>
        <v/>
      </c>
      <c r="H28" s="31" t="str">
        <f>IF('Encodage réponses Es'!I27="","",'Encodage réponses Es'!I27)</f>
        <v/>
      </c>
      <c r="I28" s="628"/>
      <c r="J28" s="34" t="str">
        <f>IF('Encodage réponses Es'!AW27="!","Incomplet",IF(AND(SUM('Encodage réponses Es'!J27:AV27)&gt;=$J$4/2,'Encodage réponses Es'!AW27="a"),SUM('Encodage réponses Es'!J27:AV27),IF(AND(SUM('Encodage réponses Es'!J27:AV27)&lt;$J$4/2,'Encodage réponses Es'!AW27="a"),"Absent(e)",IF(COUNTBLANK('Encodage réponses Es'!J27:AV27)=39,"",SUM('Encodage réponses Es'!J27:AV27)))))</f>
        <v/>
      </c>
      <c r="K28" s="35" t="str">
        <f t="shared" si="2"/>
        <v/>
      </c>
      <c r="L28" s="105"/>
      <c r="M28" s="36" t="str">
        <f t="shared" si="0"/>
        <v/>
      </c>
      <c r="N28" s="37" t="str">
        <f t="shared" si="3"/>
        <v/>
      </c>
      <c r="O28" s="36" t="str">
        <f t="shared" si="1"/>
        <v/>
      </c>
      <c r="P28" s="37" t="str">
        <f t="shared" si="4"/>
        <v/>
      </c>
      <c r="Q28" s="57"/>
      <c r="R28" s="127"/>
      <c r="S28" s="523" t="str">
        <f>IF('Encodage réponses Es'!J27="","",'Encodage réponses Es'!J27)</f>
        <v/>
      </c>
      <c r="T28" s="523" t="str">
        <f>IF('Encodage réponses Es'!K27="","",'Encodage réponses Es'!K27)</f>
        <v/>
      </c>
      <c r="U28" s="523" t="str">
        <f>IF('Encodage réponses Es'!M27="","",'Encodage réponses Es'!M27)</f>
        <v/>
      </c>
      <c r="V28" s="523" t="str">
        <f>IF('Encodage réponses Es'!N27="","",'Encodage réponses Es'!N27)</f>
        <v/>
      </c>
      <c r="W28" s="523" t="str">
        <f>IF('Encodage réponses Es'!S27="","",'Encodage réponses Es'!S27)</f>
        <v/>
      </c>
      <c r="X28" s="523" t="str">
        <f>IF('Encodage réponses Es'!L27="","",'Encodage réponses Es'!L27)</f>
        <v/>
      </c>
      <c r="Y28" s="523" t="str">
        <f>IF('Encodage réponses Es'!O27="","",'Encodage réponses Es'!O27)</f>
        <v/>
      </c>
      <c r="Z28" s="523" t="str">
        <f>IF('Encodage réponses Es'!AB27="","",'Encodage réponses Es'!AB27)</f>
        <v/>
      </c>
      <c r="AA28" s="501" t="str">
        <f>IF(AND(COUNTBLANK('Encodage réponses Es'!J27:P27)&gt;0,'Encodage réponses Es'!$AW27="!"),"Incomplet",IF(OR(COUNTIF(S28:Z28,"a")&gt;0,COUNTIF(S28:Z28,"A")&gt;0),"Absent(e)",IF(COUNT(S28:Z28)=0,"",SUM(S28:Z28))))</f>
        <v/>
      </c>
      <c r="AB28" s="644" t="str">
        <f>IF('Encodage réponses Es'!V27="","",'Encodage réponses Es'!V27)</f>
        <v/>
      </c>
      <c r="AC28" s="644"/>
      <c r="AD28" s="523" t="str">
        <f>IF('Encodage réponses Es'!X27="","",'Encodage réponses Es'!X27)</f>
        <v/>
      </c>
      <c r="AE28" s="523" t="str">
        <f>IF('Encodage réponses Es'!Y27="","",'Encodage réponses Es'!Y27)</f>
        <v/>
      </c>
      <c r="AF28" s="523" t="str">
        <f>IF('Encodage réponses Es'!Z27="","",'Encodage réponses Es'!Z27)</f>
        <v/>
      </c>
      <c r="AG28" s="523" t="str">
        <f>IF('Encodage réponses Es'!P27="","",'Encodage réponses Es'!P27)</f>
        <v/>
      </c>
      <c r="AH28" s="523" t="str">
        <f>IF('Encodage réponses Es'!Q27="","",'Encodage réponses Es'!Q27)</f>
        <v/>
      </c>
      <c r="AI28" s="523" t="str">
        <f>IF('Encodage réponses Es'!R27="","",'Encodage réponses Es'!R27)</f>
        <v/>
      </c>
      <c r="AJ28" s="523" t="str">
        <f>IF('Encodage réponses Es'!U27="","",'Encodage réponses Es'!U27)</f>
        <v/>
      </c>
      <c r="AK28" s="523" t="str">
        <f>IF('Encodage réponses Es'!W27="","",'Encodage réponses Es'!W27)</f>
        <v/>
      </c>
      <c r="AL28" s="523" t="str">
        <f>IF('Encodage réponses Es'!K27="","",'Encodage réponses Es'!K27)</f>
        <v/>
      </c>
      <c r="AM28" s="523" t="str">
        <f>IF('Encodage réponses Es'!AA27="","",'Encodage réponses Es'!AA27)</f>
        <v/>
      </c>
      <c r="AN28" s="502" t="str">
        <f>IF(AND(COUNTBLANK('Encodage réponses Es'!Q27:X27)&gt;0,'Encodage réponses Es'!$AW27="!"),"Incomplet",IF(OR(COUNTIF(AB28:AM28,"a")&gt;0,COUNTIF(AB28:AM28,"A")&gt;0),"Absent(e)",IF(COUNT(AB28:AM28)=0,"",SUM(AB28:AM28))))</f>
        <v/>
      </c>
      <c r="AO28" s="523" t="str">
        <f>IF('Encodage réponses Es'!AD27="","",'Encodage réponses Es'!AD27)</f>
        <v/>
      </c>
      <c r="AP28" s="523" t="str">
        <f>IF('Encodage réponses Es'!AE27="","",'Encodage réponses Es'!AE27)</f>
        <v/>
      </c>
      <c r="AQ28" s="523" t="str">
        <f>IF('Encodage réponses Es'!AL27="","",'Encodage réponses Es'!AL27)</f>
        <v/>
      </c>
      <c r="AR28" s="523" t="str">
        <f>IF('Encodage réponses Es'!AV27="","",'Encodage réponses Es'!AV27)</f>
        <v/>
      </c>
      <c r="AS28" s="523" t="str">
        <f>IF('Encodage réponses Es'!AC27="","",'Encodage réponses Es'!AC27)</f>
        <v/>
      </c>
      <c r="AT28" s="523" t="str">
        <f>IF('Encodage réponses Es'!AR27="","",'Encodage réponses Es'!AR27)</f>
        <v/>
      </c>
      <c r="AU28" s="523" t="str">
        <f>IF('Encodage réponses Es'!AS27="","",'Encodage réponses Es'!AS27)</f>
        <v/>
      </c>
      <c r="AV28" s="523" t="str">
        <f>IF('Encodage réponses Es'!AH27="","",'Encodage réponses Es'!AH27)</f>
        <v/>
      </c>
      <c r="AW28" s="523" t="str">
        <f>IF('Encodage réponses Es'!AI27="","",'Encodage réponses Es'!AI27)</f>
        <v/>
      </c>
      <c r="AX28" s="523" t="str">
        <f>IF('Encodage réponses Es'!AJ27="","",'Encodage réponses Es'!AJ27)</f>
        <v/>
      </c>
      <c r="AY28" s="502" t="str">
        <f>IF(AND(COUNTBLANK('Encodage réponses Es'!Y27:AE27)&gt;0,'Encodage réponses Es'!$AW27="!"),"Incomplet",IF(OR(COUNTIF(AO28:AX28,"a")&gt;0,COUNTIF(AO28:AX28,"A")&gt;0),"Absent(e)",IF(COUNT(AO28:AX28)=0,"",SUM(AO28:AX28))))</f>
        <v/>
      </c>
      <c r="AZ28" s="523" t="str">
        <f>IF('Encodage réponses Es'!AF27="","",'Encodage réponses Es'!AF27)</f>
        <v/>
      </c>
      <c r="BA28" s="523" t="str">
        <f>IF('Encodage réponses Es'!AP27="","",'Encodage réponses Es'!AP27)</f>
        <v/>
      </c>
      <c r="BB28" s="523" t="str">
        <f>IF('Encodage réponses Es'!AK27="","",'Encodage réponses Es'!AK27)</f>
        <v/>
      </c>
      <c r="BC28" s="523" t="str">
        <f>IF('Encodage réponses Es'!AM27="","",'Encodage réponses Es'!AM27)</f>
        <v/>
      </c>
      <c r="BD28" s="523" t="str">
        <f>IF('Encodage réponses Es'!AN27="","",'Encodage réponses Es'!AN27)</f>
        <v/>
      </c>
      <c r="BE28" s="523" t="str">
        <f>IF('Encodage réponses Es'!AO27="","",'Encodage réponses Es'!AO27)</f>
        <v/>
      </c>
      <c r="BF28" s="523" t="str">
        <f>IF('Encodage réponses Es'!AQ27="","",'Encodage réponses Es'!AQ27)</f>
        <v/>
      </c>
      <c r="BG28" s="523" t="str">
        <f>IF('Encodage réponses Es'!AT27="","",'Encodage réponses Es'!AT27)</f>
        <v/>
      </c>
      <c r="BH28" s="523" t="str">
        <f>IF('Encodage réponses Es'!AU27="","",'Encodage réponses Es'!AUS27)</f>
        <v/>
      </c>
      <c r="BI28" s="690" t="str">
        <f>IF('Encodage réponses Es'!AG27="","",'Encodage réponses Es'!AG27)</f>
        <v/>
      </c>
      <c r="BJ28" s="691"/>
      <c r="BK28" s="116" t="str">
        <f>IF(AND(COUNTBLANK('Encodage réponses Es'!AF27:AH27)&gt;0,'Encodage réponses Es'!$AW27="!"),"Incomplet",IF(OR(COUNTIF(AZ28:BJ28,"a")&gt;0,COUNTIF(AZ28:BJ28,"A")&gt;0),"Absent(e)",IF(COUNT(AZ28:BJ28)=0,"",SUM(AZ28:BJ28))))</f>
        <v/>
      </c>
    </row>
    <row r="29" spans="1:63" ht="12" customHeight="1">
      <c r="A29" s="254">
        <f>IF('Encodage réponses Es'!A28="","",'Encodage réponses Es'!A28)</f>
        <v>0</v>
      </c>
      <c r="B29" s="258">
        <f>IF('Encodage réponses Es'!B28="","",'Encodage réponses Es'!B28)</f>
        <v>0</v>
      </c>
      <c r="C29" s="258">
        <f>IF('Encodage réponses Es'!C28="","",'Encodage réponses Es'!C28)</f>
        <v>0</v>
      </c>
      <c r="D29" s="81">
        <v>25</v>
      </c>
      <c r="E29" s="299" t="str">
        <f>IF('Encodage réponses Es'!E28="","",'Encodage réponses Es'!E28)</f>
        <v/>
      </c>
      <c r="F29" s="298" t="str">
        <f>IF('Encodage réponses Es'!F28="","",'Encodage réponses Es'!F28)</f>
        <v/>
      </c>
      <c r="G29" s="294" t="str">
        <f>IF('Encodage réponses Es'!G28="","",'Encodage réponses Es'!G28)</f>
        <v/>
      </c>
      <c r="H29" s="31" t="str">
        <f>IF('Encodage réponses Es'!I28="","",'Encodage réponses Es'!I28)</f>
        <v/>
      </c>
      <c r="I29" s="628"/>
      <c r="J29" s="34" t="str">
        <f>IF('Encodage réponses Es'!AW28="!","Incomplet",IF(AND(SUM('Encodage réponses Es'!J28:AV28)&gt;=$J$4/2,'Encodage réponses Es'!AW28="a"),SUM('Encodage réponses Es'!J28:AV28),IF(AND(SUM('Encodage réponses Es'!J28:AV28)&lt;$J$4/2,'Encodage réponses Es'!AW28="a"),"Absent(e)",IF(COUNTBLANK('Encodage réponses Es'!J28:AV28)=39,"",SUM('Encodage réponses Es'!J28:AV28)))))</f>
        <v/>
      </c>
      <c r="K29" s="35" t="str">
        <f t="shared" si="2"/>
        <v/>
      </c>
      <c r="L29" s="105"/>
      <c r="M29" s="36" t="str">
        <f t="shared" si="0"/>
        <v/>
      </c>
      <c r="N29" s="37" t="str">
        <f t="shared" si="3"/>
        <v/>
      </c>
      <c r="O29" s="36" t="str">
        <f t="shared" si="1"/>
        <v/>
      </c>
      <c r="P29" s="37" t="str">
        <f t="shared" si="4"/>
        <v/>
      </c>
      <c r="Q29" s="57"/>
      <c r="R29" s="127"/>
      <c r="S29" s="523" t="str">
        <f>IF('Encodage réponses Es'!J28="","",'Encodage réponses Es'!J28)</f>
        <v/>
      </c>
      <c r="T29" s="523" t="str">
        <f>IF('Encodage réponses Es'!K28="","",'Encodage réponses Es'!K28)</f>
        <v/>
      </c>
      <c r="U29" s="523" t="str">
        <f>IF('Encodage réponses Es'!M28="","",'Encodage réponses Es'!M28)</f>
        <v/>
      </c>
      <c r="V29" s="523" t="str">
        <f>IF('Encodage réponses Es'!N28="","",'Encodage réponses Es'!N28)</f>
        <v/>
      </c>
      <c r="W29" s="523" t="str">
        <f>IF('Encodage réponses Es'!S28="","",'Encodage réponses Es'!S28)</f>
        <v/>
      </c>
      <c r="X29" s="523" t="str">
        <f>IF('Encodage réponses Es'!L28="","",'Encodage réponses Es'!L28)</f>
        <v/>
      </c>
      <c r="Y29" s="523" t="str">
        <f>IF('Encodage réponses Es'!O28="","",'Encodage réponses Es'!O28)</f>
        <v/>
      </c>
      <c r="Z29" s="523" t="str">
        <f>IF('Encodage réponses Es'!AB28="","",'Encodage réponses Es'!AB28)</f>
        <v/>
      </c>
      <c r="AA29" s="501" t="str">
        <f>IF(AND(COUNTBLANK('Encodage réponses Es'!J28:P28)&gt;0,'Encodage réponses Es'!$AW28="!"),"Incomplet",IF(OR(COUNTIF(S29:Z29,"a")&gt;0,COUNTIF(S29:Z29,"A")&gt;0),"Absent(e)",IF(COUNT(S29:Z29)=0,"",SUM(S29:Z29))))</f>
        <v/>
      </c>
      <c r="AB29" s="644" t="str">
        <f>IF('Encodage réponses Es'!V28="","",'Encodage réponses Es'!V28)</f>
        <v/>
      </c>
      <c r="AC29" s="644"/>
      <c r="AD29" s="523" t="str">
        <f>IF('Encodage réponses Es'!X28="","",'Encodage réponses Es'!X28)</f>
        <v/>
      </c>
      <c r="AE29" s="523" t="str">
        <f>IF('Encodage réponses Es'!Y28="","",'Encodage réponses Es'!Y28)</f>
        <v/>
      </c>
      <c r="AF29" s="523" t="str">
        <f>IF('Encodage réponses Es'!Z28="","",'Encodage réponses Es'!Z28)</f>
        <v/>
      </c>
      <c r="AG29" s="523" t="str">
        <f>IF('Encodage réponses Es'!P28="","",'Encodage réponses Es'!P28)</f>
        <v/>
      </c>
      <c r="AH29" s="523" t="str">
        <f>IF('Encodage réponses Es'!Q28="","",'Encodage réponses Es'!Q28)</f>
        <v/>
      </c>
      <c r="AI29" s="523" t="str">
        <f>IF('Encodage réponses Es'!R28="","",'Encodage réponses Es'!R28)</f>
        <v/>
      </c>
      <c r="AJ29" s="523" t="str">
        <f>IF('Encodage réponses Es'!U28="","",'Encodage réponses Es'!U28)</f>
        <v/>
      </c>
      <c r="AK29" s="523" t="str">
        <f>IF('Encodage réponses Es'!W28="","",'Encodage réponses Es'!W28)</f>
        <v/>
      </c>
      <c r="AL29" s="523" t="str">
        <f>IF('Encodage réponses Es'!K28="","",'Encodage réponses Es'!K28)</f>
        <v/>
      </c>
      <c r="AM29" s="523" t="str">
        <f>IF('Encodage réponses Es'!AA28="","",'Encodage réponses Es'!AA28)</f>
        <v/>
      </c>
      <c r="AN29" s="502" t="str">
        <f>IF(AND(COUNTBLANK('Encodage réponses Es'!Q28:X28)&gt;0,'Encodage réponses Es'!$AW28="!"),"Incomplet",IF(OR(COUNTIF(AB29:AM29,"a")&gt;0,COUNTIF(AB29:AM29,"A")&gt;0),"Absent(e)",IF(COUNT(AB29:AM29)=0,"",SUM(AB29:AM29))))</f>
        <v/>
      </c>
      <c r="AO29" s="523" t="str">
        <f>IF('Encodage réponses Es'!AD28="","",'Encodage réponses Es'!AD28)</f>
        <v/>
      </c>
      <c r="AP29" s="523" t="str">
        <f>IF('Encodage réponses Es'!AE28="","",'Encodage réponses Es'!AE28)</f>
        <v/>
      </c>
      <c r="AQ29" s="523" t="str">
        <f>IF('Encodage réponses Es'!AL28="","",'Encodage réponses Es'!AL28)</f>
        <v/>
      </c>
      <c r="AR29" s="523" t="str">
        <f>IF('Encodage réponses Es'!AV28="","",'Encodage réponses Es'!AV28)</f>
        <v/>
      </c>
      <c r="AS29" s="523" t="str">
        <f>IF('Encodage réponses Es'!AC28="","",'Encodage réponses Es'!AC28)</f>
        <v/>
      </c>
      <c r="AT29" s="523" t="str">
        <f>IF('Encodage réponses Es'!AR28="","",'Encodage réponses Es'!AR28)</f>
        <v/>
      </c>
      <c r="AU29" s="523" t="str">
        <f>IF('Encodage réponses Es'!AS28="","",'Encodage réponses Es'!AS28)</f>
        <v/>
      </c>
      <c r="AV29" s="523" t="str">
        <f>IF('Encodage réponses Es'!AH28="","",'Encodage réponses Es'!AH28)</f>
        <v/>
      </c>
      <c r="AW29" s="523" t="str">
        <f>IF('Encodage réponses Es'!AI28="","",'Encodage réponses Es'!AI28)</f>
        <v/>
      </c>
      <c r="AX29" s="523" t="str">
        <f>IF('Encodage réponses Es'!AJ28="","",'Encodage réponses Es'!AJ28)</f>
        <v/>
      </c>
      <c r="AY29" s="502" t="str">
        <f>IF(AND(COUNTBLANK('Encodage réponses Es'!Y28:AE28)&gt;0,'Encodage réponses Es'!$AW28="!"),"Incomplet",IF(OR(COUNTIF(AO29:AX29,"a")&gt;0,COUNTIF(AO29:AX29,"A")&gt;0),"Absent(e)",IF(COUNT(AO29:AX29)=0,"",SUM(AO29:AX29))))</f>
        <v/>
      </c>
      <c r="AZ29" s="523" t="str">
        <f>IF('Encodage réponses Es'!AF28="","",'Encodage réponses Es'!AF28)</f>
        <v/>
      </c>
      <c r="BA29" s="523" t="str">
        <f>IF('Encodage réponses Es'!AP28="","",'Encodage réponses Es'!AP28)</f>
        <v/>
      </c>
      <c r="BB29" s="523" t="str">
        <f>IF('Encodage réponses Es'!AK28="","",'Encodage réponses Es'!AK28)</f>
        <v/>
      </c>
      <c r="BC29" s="523" t="str">
        <f>IF('Encodage réponses Es'!AM28="","",'Encodage réponses Es'!AM28)</f>
        <v/>
      </c>
      <c r="BD29" s="523" t="str">
        <f>IF('Encodage réponses Es'!AN28="","",'Encodage réponses Es'!AN28)</f>
        <v/>
      </c>
      <c r="BE29" s="523" t="str">
        <f>IF('Encodage réponses Es'!AO28="","",'Encodage réponses Es'!AO28)</f>
        <v/>
      </c>
      <c r="BF29" s="523" t="str">
        <f>IF('Encodage réponses Es'!AQ28="","",'Encodage réponses Es'!AQ28)</f>
        <v/>
      </c>
      <c r="BG29" s="523" t="str">
        <f>IF('Encodage réponses Es'!AT28="","",'Encodage réponses Es'!AT28)</f>
        <v/>
      </c>
      <c r="BH29" s="523" t="str">
        <f>IF('Encodage réponses Es'!AU28="","",'Encodage réponses Es'!AUS28)</f>
        <v/>
      </c>
      <c r="BI29" s="690" t="str">
        <f>IF('Encodage réponses Es'!AG28="","",'Encodage réponses Es'!AG28)</f>
        <v/>
      </c>
      <c r="BJ29" s="691"/>
      <c r="BK29" s="116" t="str">
        <f>IF(AND(COUNTBLANK('Encodage réponses Es'!AF28:AH28)&gt;0,'Encodage réponses Es'!$AW28="!"),"Incomplet",IF(OR(COUNTIF(AZ29:BJ29,"a")&gt;0,COUNTIF(AZ29:BJ29,"A")&gt;0),"Absent(e)",IF(COUNT(AZ29:BJ29)=0,"",SUM(AZ29:BJ29))))</f>
        <v/>
      </c>
    </row>
    <row r="30" spans="1:63" ht="12" customHeight="1">
      <c r="A30" s="254">
        <f>IF('Encodage réponses Es'!A29="","",'Encodage réponses Es'!A29)</f>
        <v>0</v>
      </c>
      <c r="B30" s="258">
        <f>IF('Encodage réponses Es'!B29="","",'Encodage réponses Es'!B29)</f>
        <v>0</v>
      </c>
      <c r="C30" s="258">
        <f>IF('Encodage réponses Es'!C29="","",'Encodage réponses Es'!C29)</f>
        <v>0</v>
      </c>
      <c r="D30" s="81">
        <v>26</v>
      </c>
      <c r="E30" s="299" t="str">
        <f>IF('Encodage réponses Es'!E29="","",'Encodage réponses Es'!E29)</f>
        <v/>
      </c>
      <c r="F30" s="298" t="str">
        <f>IF('Encodage réponses Es'!F29="","",'Encodage réponses Es'!F29)</f>
        <v/>
      </c>
      <c r="G30" s="294" t="str">
        <f>IF('Encodage réponses Es'!G29="","",'Encodage réponses Es'!G29)</f>
        <v/>
      </c>
      <c r="H30" s="31" t="str">
        <f>IF('Encodage réponses Es'!I29="","",'Encodage réponses Es'!I29)</f>
        <v/>
      </c>
      <c r="I30" s="628"/>
      <c r="J30" s="34" t="str">
        <f>IF('Encodage réponses Es'!AW29="!","Incomplet",IF(AND(SUM('Encodage réponses Es'!J29:AV29)&gt;=$J$4/2,'Encodage réponses Es'!AW29="a"),SUM('Encodage réponses Es'!J29:AV29),IF(AND(SUM('Encodage réponses Es'!J29:AV29)&lt;$J$4/2,'Encodage réponses Es'!AW29="a"),"Absent(e)",IF(COUNTBLANK('Encodage réponses Es'!J29:AV29)=39,"",SUM('Encodage réponses Es'!J29:AV29)))))</f>
        <v/>
      </c>
      <c r="K30" s="35" t="str">
        <f t="shared" si="2"/>
        <v/>
      </c>
      <c r="L30" s="105"/>
      <c r="M30" s="36" t="str">
        <f t="shared" si="0"/>
        <v/>
      </c>
      <c r="N30" s="37" t="str">
        <f t="shared" si="3"/>
        <v/>
      </c>
      <c r="O30" s="36" t="str">
        <f t="shared" si="1"/>
        <v/>
      </c>
      <c r="P30" s="37" t="str">
        <f t="shared" si="4"/>
        <v/>
      </c>
      <c r="Q30" s="57"/>
      <c r="R30" s="127"/>
      <c r="S30" s="523" t="str">
        <f>IF('Encodage réponses Es'!J29="","",'Encodage réponses Es'!J29)</f>
        <v/>
      </c>
      <c r="T30" s="523" t="str">
        <f>IF('Encodage réponses Es'!K29="","",'Encodage réponses Es'!K29)</f>
        <v/>
      </c>
      <c r="U30" s="523" t="str">
        <f>IF('Encodage réponses Es'!M29="","",'Encodage réponses Es'!M29)</f>
        <v/>
      </c>
      <c r="V30" s="523" t="str">
        <f>IF('Encodage réponses Es'!N29="","",'Encodage réponses Es'!N29)</f>
        <v/>
      </c>
      <c r="W30" s="523" t="str">
        <f>IF('Encodage réponses Es'!S29="","",'Encodage réponses Es'!S29)</f>
        <v/>
      </c>
      <c r="X30" s="523" t="str">
        <f>IF('Encodage réponses Es'!L29="","",'Encodage réponses Es'!L29)</f>
        <v/>
      </c>
      <c r="Y30" s="523" t="str">
        <f>IF('Encodage réponses Es'!O29="","",'Encodage réponses Es'!O29)</f>
        <v/>
      </c>
      <c r="Z30" s="523" t="str">
        <f>IF('Encodage réponses Es'!AB29="","",'Encodage réponses Es'!AB29)</f>
        <v/>
      </c>
      <c r="AA30" s="501" t="str">
        <f>IF(AND(COUNTBLANK('Encodage réponses Es'!J29:P29)&gt;0,'Encodage réponses Es'!$AW29="!"),"Incomplet",IF(OR(COUNTIF(S30:Z30,"a")&gt;0,COUNTIF(S30:Z30,"A")&gt;0),"Absent(e)",IF(COUNT(S30:Z30)=0,"",SUM(S30:Z30))))</f>
        <v/>
      </c>
      <c r="AB30" s="644" t="str">
        <f>IF('Encodage réponses Es'!V29="","",'Encodage réponses Es'!V29)</f>
        <v/>
      </c>
      <c r="AC30" s="644"/>
      <c r="AD30" s="523" t="str">
        <f>IF('Encodage réponses Es'!X29="","",'Encodage réponses Es'!X29)</f>
        <v/>
      </c>
      <c r="AE30" s="523" t="str">
        <f>IF('Encodage réponses Es'!Y29="","",'Encodage réponses Es'!Y29)</f>
        <v/>
      </c>
      <c r="AF30" s="523" t="str">
        <f>IF('Encodage réponses Es'!Z29="","",'Encodage réponses Es'!Z29)</f>
        <v/>
      </c>
      <c r="AG30" s="523" t="str">
        <f>IF('Encodage réponses Es'!P29="","",'Encodage réponses Es'!P29)</f>
        <v/>
      </c>
      <c r="AH30" s="523" t="str">
        <f>IF('Encodage réponses Es'!Q29="","",'Encodage réponses Es'!Q29)</f>
        <v/>
      </c>
      <c r="AI30" s="523" t="str">
        <f>IF('Encodage réponses Es'!R29="","",'Encodage réponses Es'!R29)</f>
        <v/>
      </c>
      <c r="AJ30" s="523" t="str">
        <f>IF('Encodage réponses Es'!U29="","",'Encodage réponses Es'!U29)</f>
        <v/>
      </c>
      <c r="AK30" s="523" t="str">
        <f>IF('Encodage réponses Es'!W29="","",'Encodage réponses Es'!W29)</f>
        <v/>
      </c>
      <c r="AL30" s="523" t="str">
        <f>IF('Encodage réponses Es'!K29="","",'Encodage réponses Es'!K29)</f>
        <v/>
      </c>
      <c r="AM30" s="523" t="str">
        <f>IF('Encodage réponses Es'!AA29="","",'Encodage réponses Es'!AA29)</f>
        <v/>
      </c>
      <c r="AN30" s="502" t="str">
        <f>IF(AND(COUNTBLANK('Encodage réponses Es'!Q29:X29)&gt;0,'Encodage réponses Es'!$AW29="!"),"Incomplet",IF(OR(COUNTIF(AB30:AM30,"a")&gt;0,COUNTIF(AB30:AM30,"A")&gt;0),"Absent(e)",IF(COUNT(AB30:AM30)=0,"",SUM(AB30:AM30))))</f>
        <v/>
      </c>
      <c r="AO30" s="523" t="str">
        <f>IF('Encodage réponses Es'!AD29="","",'Encodage réponses Es'!AD29)</f>
        <v/>
      </c>
      <c r="AP30" s="523" t="str">
        <f>IF('Encodage réponses Es'!AE29="","",'Encodage réponses Es'!AE29)</f>
        <v/>
      </c>
      <c r="AQ30" s="523" t="str">
        <f>IF('Encodage réponses Es'!AL29="","",'Encodage réponses Es'!AL29)</f>
        <v/>
      </c>
      <c r="AR30" s="523" t="str">
        <f>IF('Encodage réponses Es'!AV29="","",'Encodage réponses Es'!AV29)</f>
        <v/>
      </c>
      <c r="AS30" s="523" t="str">
        <f>IF('Encodage réponses Es'!AC29="","",'Encodage réponses Es'!AC29)</f>
        <v/>
      </c>
      <c r="AT30" s="523" t="str">
        <f>IF('Encodage réponses Es'!AR29="","",'Encodage réponses Es'!AR29)</f>
        <v/>
      </c>
      <c r="AU30" s="523" t="str">
        <f>IF('Encodage réponses Es'!AS29="","",'Encodage réponses Es'!AS29)</f>
        <v/>
      </c>
      <c r="AV30" s="523" t="str">
        <f>IF('Encodage réponses Es'!AH29="","",'Encodage réponses Es'!AH29)</f>
        <v/>
      </c>
      <c r="AW30" s="523" t="str">
        <f>IF('Encodage réponses Es'!AI29="","",'Encodage réponses Es'!AI29)</f>
        <v/>
      </c>
      <c r="AX30" s="523" t="str">
        <f>IF('Encodage réponses Es'!AJ29="","",'Encodage réponses Es'!AJ29)</f>
        <v/>
      </c>
      <c r="AY30" s="502" t="str">
        <f>IF(AND(COUNTBLANK('Encodage réponses Es'!Y29:AE29)&gt;0,'Encodage réponses Es'!$AW29="!"),"Incomplet",IF(OR(COUNTIF(AO30:AX30,"a")&gt;0,COUNTIF(AO30:AX30,"A")&gt;0),"Absent(e)",IF(COUNT(AO30:AX30)=0,"",SUM(AO30:AX30))))</f>
        <v/>
      </c>
      <c r="AZ30" s="523" t="str">
        <f>IF('Encodage réponses Es'!AF29="","",'Encodage réponses Es'!AF29)</f>
        <v/>
      </c>
      <c r="BA30" s="523" t="str">
        <f>IF('Encodage réponses Es'!AP29="","",'Encodage réponses Es'!AP29)</f>
        <v/>
      </c>
      <c r="BB30" s="523" t="str">
        <f>IF('Encodage réponses Es'!AK29="","",'Encodage réponses Es'!AK29)</f>
        <v/>
      </c>
      <c r="BC30" s="523" t="str">
        <f>IF('Encodage réponses Es'!AM29="","",'Encodage réponses Es'!AM29)</f>
        <v/>
      </c>
      <c r="BD30" s="523" t="str">
        <f>IF('Encodage réponses Es'!AN29="","",'Encodage réponses Es'!AN29)</f>
        <v/>
      </c>
      <c r="BE30" s="523" t="str">
        <f>IF('Encodage réponses Es'!AO29="","",'Encodage réponses Es'!AO29)</f>
        <v/>
      </c>
      <c r="BF30" s="523" t="str">
        <f>IF('Encodage réponses Es'!AQ29="","",'Encodage réponses Es'!AQ29)</f>
        <v/>
      </c>
      <c r="BG30" s="523" t="str">
        <f>IF('Encodage réponses Es'!AT29="","",'Encodage réponses Es'!AT29)</f>
        <v/>
      </c>
      <c r="BH30" s="523" t="str">
        <f>IF('Encodage réponses Es'!AU29="","",'Encodage réponses Es'!AUS29)</f>
        <v/>
      </c>
      <c r="BI30" s="690" t="str">
        <f>IF('Encodage réponses Es'!AG29="","",'Encodage réponses Es'!AG29)</f>
        <v/>
      </c>
      <c r="BJ30" s="691"/>
      <c r="BK30" s="116" t="str">
        <f>IF(AND(COUNTBLANK('Encodage réponses Es'!AF29:AH29)&gt;0,'Encodage réponses Es'!$AW29="!"),"Incomplet",IF(OR(COUNTIF(AZ30:BJ30,"a")&gt;0,COUNTIF(AZ30:BJ30,"A")&gt;0),"Absent(e)",IF(COUNT(AZ30:BJ30)=0,"",SUM(AZ30:BJ30))))</f>
        <v/>
      </c>
    </row>
    <row r="31" spans="1:63" ht="12" customHeight="1">
      <c r="A31" s="254">
        <f>IF('Encodage réponses Es'!A30="","",'Encodage réponses Es'!A30)</f>
        <v>0</v>
      </c>
      <c r="B31" s="258">
        <f>IF('Encodage réponses Es'!B30="","",'Encodage réponses Es'!B30)</f>
        <v>0</v>
      </c>
      <c r="C31" s="258">
        <f>IF('Encodage réponses Es'!C30="","",'Encodage réponses Es'!C30)</f>
        <v>0</v>
      </c>
      <c r="D31" s="81">
        <v>27</v>
      </c>
      <c r="E31" s="299" t="str">
        <f>IF('Encodage réponses Es'!E30="","",'Encodage réponses Es'!E30)</f>
        <v/>
      </c>
      <c r="F31" s="298" t="str">
        <f>IF('Encodage réponses Es'!F30="","",'Encodage réponses Es'!F30)</f>
        <v/>
      </c>
      <c r="G31" s="294" t="str">
        <f>IF('Encodage réponses Es'!G30="","",'Encodage réponses Es'!G30)</f>
        <v/>
      </c>
      <c r="H31" s="31" t="str">
        <f>IF('Encodage réponses Es'!I30="","",'Encodage réponses Es'!I30)</f>
        <v/>
      </c>
      <c r="I31" s="628"/>
      <c r="J31" s="34" t="str">
        <f>IF('Encodage réponses Es'!AW30="!","Incomplet",IF(AND(SUM('Encodage réponses Es'!J30:AV30)&gt;=$J$4/2,'Encodage réponses Es'!AW30="a"),SUM('Encodage réponses Es'!J30:AV30),IF(AND(SUM('Encodage réponses Es'!J30:AV30)&lt;$J$4/2,'Encodage réponses Es'!AW30="a"),"Absent(e)",IF(COUNTBLANK('Encodage réponses Es'!J30:AV30)=39,"",SUM('Encodage réponses Es'!J30:AV30)))))</f>
        <v/>
      </c>
      <c r="K31" s="35" t="str">
        <f t="shared" si="2"/>
        <v/>
      </c>
      <c r="L31" s="105"/>
      <c r="M31" s="36" t="str">
        <f t="shared" si="0"/>
        <v/>
      </c>
      <c r="N31" s="37" t="str">
        <f t="shared" si="3"/>
        <v/>
      </c>
      <c r="O31" s="36" t="str">
        <f t="shared" si="1"/>
        <v/>
      </c>
      <c r="P31" s="37" t="str">
        <f t="shared" si="4"/>
        <v/>
      </c>
      <c r="Q31" s="57"/>
      <c r="R31" s="127"/>
      <c r="S31" s="523" t="str">
        <f>IF('Encodage réponses Es'!J30="","",'Encodage réponses Es'!J30)</f>
        <v/>
      </c>
      <c r="T31" s="523" t="str">
        <f>IF('Encodage réponses Es'!K30="","",'Encodage réponses Es'!K30)</f>
        <v/>
      </c>
      <c r="U31" s="523" t="str">
        <f>IF('Encodage réponses Es'!M30="","",'Encodage réponses Es'!M30)</f>
        <v/>
      </c>
      <c r="V31" s="523" t="str">
        <f>IF('Encodage réponses Es'!N30="","",'Encodage réponses Es'!N30)</f>
        <v/>
      </c>
      <c r="W31" s="523" t="str">
        <f>IF('Encodage réponses Es'!S30="","",'Encodage réponses Es'!S30)</f>
        <v/>
      </c>
      <c r="X31" s="523" t="str">
        <f>IF('Encodage réponses Es'!L30="","",'Encodage réponses Es'!L30)</f>
        <v/>
      </c>
      <c r="Y31" s="523" t="str">
        <f>IF('Encodage réponses Es'!O30="","",'Encodage réponses Es'!O30)</f>
        <v/>
      </c>
      <c r="Z31" s="523" t="str">
        <f>IF('Encodage réponses Es'!AB30="","",'Encodage réponses Es'!AB30)</f>
        <v/>
      </c>
      <c r="AA31" s="501" t="str">
        <f>IF(AND(COUNTBLANK('Encodage réponses Es'!J30:P30)&gt;0,'Encodage réponses Es'!$AW30="!"),"Incomplet",IF(OR(COUNTIF(S31:Z31,"a")&gt;0,COUNTIF(S31:Z31,"A")&gt;0),"Absent(e)",IF(COUNT(S31:Z31)=0,"",SUM(S31:Z31))))</f>
        <v/>
      </c>
      <c r="AB31" s="644" t="str">
        <f>IF('Encodage réponses Es'!V30="","",'Encodage réponses Es'!V30)</f>
        <v/>
      </c>
      <c r="AC31" s="644"/>
      <c r="AD31" s="523" t="str">
        <f>IF('Encodage réponses Es'!X30="","",'Encodage réponses Es'!X30)</f>
        <v/>
      </c>
      <c r="AE31" s="523" t="str">
        <f>IF('Encodage réponses Es'!Y30="","",'Encodage réponses Es'!Y30)</f>
        <v/>
      </c>
      <c r="AF31" s="523" t="str">
        <f>IF('Encodage réponses Es'!Z30="","",'Encodage réponses Es'!Z30)</f>
        <v/>
      </c>
      <c r="AG31" s="523" t="str">
        <f>IF('Encodage réponses Es'!P30="","",'Encodage réponses Es'!P30)</f>
        <v/>
      </c>
      <c r="AH31" s="523" t="str">
        <f>IF('Encodage réponses Es'!Q30="","",'Encodage réponses Es'!Q30)</f>
        <v/>
      </c>
      <c r="AI31" s="523" t="str">
        <f>IF('Encodage réponses Es'!R30="","",'Encodage réponses Es'!R30)</f>
        <v/>
      </c>
      <c r="AJ31" s="523" t="str">
        <f>IF('Encodage réponses Es'!U30="","",'Encodage réponses Es'!U30)</f>
        <v/>
      </c>
      <c r="AK31" s="523" t="str">
        <f>IF('Encodage réponses Es'!W30="","",'Encodage réponses Es'!W30)</f>
        <v/>
      </c>
      <c r="AL31" s="523" t="str">
        <f>IF('Encodage réponses Es'!K30="","",'Encodage réponses Es'!K30)</f>
        <v/>
      </c>
      <c r="AM31" s="523" t="str">
        <f>IF('Encodage réponses Es'!AA30="","",'Encodage réponses Es'!AA30)</f>
        <v/>
      </c>
      <c r="AN31" s="502" t="str">
        <f>IF(AND(COUNTBLANK('Encodage réponses Es'!Q30:X30)&gt;0,'Encodage réponses Es'!$AW30="!"),"Incomplet",IF(OR(COUNTIF(AB31:AM31,"a")&gt;0,COUNTIF(AB31:AM31,"A")&gt;0),"Absent(e)",IF(COUNT(AB31:AM31)=0,"",SUM(AB31:AM31))))</f>
        <v/>
      </c>
      <c r="AO31" s="523" t="str">
        <f>IF('Encodage réponses Es'!AD30="","",'Encodage réponses Es'!AD30)</f>
        <v/>
      </c>
      <c r="AP31" s="523" t="str">
        <f>IF('Encodage réponses Es'!AE30="","",'Encodage réponses Es'!AE30)</f>
        <v/>
      </c>
      <c r="AQ31" s="523" t="str">
        <f>IF('Encodage réponses Es'!AL30="","",'Encodage réponses Es'!AL30)</f>
        <v/>
      </c>
      <c r="AR31" s="523" t="str">
        <f>IF('Encodage réponses Es'!AV30="","",'Encodage réponses Es'!AV30)</f>
        <v/>
      </c>
      <c r="AS31" s="523" t="str">
        <f>IF('Encodage réponses Es'!AC30="","",'Encodage réponses Es'!AC30)</f>
        <v/>
      </c>
      <c r="AT31" s="523" t="str">
        <f>IF('Encodage réponses Es'!AR30="","",'Encodage réponses Es'!AR30)</f>
        <v/>
      </c>
      <c r="AU31" s="523" t="str">
        <f>IF('Encodage réponses Es'!AS30="","",'Encodage réponses Es'!AS30)</f>
        <v/>
      </c>
      <c r="AV31" s="523" t="str">
        <f>IF('Encodage réponses Es'!AH30="","",'Encodage réponses Es'!AH30)</f>
        <v/>
      </c>
      <c r="AW31" s="523" t="str">
        <f>IF('Encodage réponses Es'!AI30="","",'Encodage réponses Es'!AI30)</f>
        <v/>
      </c>
      <c r="AX31" s="523" t="str">
        <f>IF('Encodage réponses Es'!AJ30="","",'Encodage réponses Es'!AJ30)</f>
        <v/>
      </c>
      <c r="AY31" s="502" t="str">
        <f>IF(AND(COUNTBLANK('Encodage réponses Es'!Y30:AE30)&gt;0,'Encodage réponses Es'!$AW30="!"),"Incomplet",IF(OR(COUNTIF(AO31:AX31,"a")&gt;0,COUNTIF(AO31:AX31,"A")&gt;0),"Absent(e)",IF(COUNT(AO31:AX31)=0,"",SUM(AO31:AX31))))</f>
        <v/>
      </c>
      <c r="AZ31" s="523" t="str">
        <f>IF('Encodage réponses Es'!AF30="","",'Encodage réponses Es'!AF30)</f>
        <v/>
      </c>
      <c r="BA31" s="523" t="str">
        <f>IF('Encodage réponses Es'!AP30="","",'Encodage réponses Es'!AP30)</f>
        <v/>
      </c>
      <c r="BB31" s="523" t="str">
        <f>IF('Encodage réponses Es'!AK30="","",'Encodage réponses Es'!AK30)</f>
        <v/>
      </c>
      <c r="BC31" s="523" t="str">
        <f>IF('Encodage réponses Es'!AM30="","",'Encodage réponses Es'!AM30)</f>
        <v/>
      </c>
      <c r="BD31" s="523" t="str">
        <f>IF('Encodage réponses Es'!AN30="","",'Encodage réponses Es'!AN30)</f>
        <v/>
      </c>
      <c r="BE31" s="523" t="str">
        <f>IF('Encodage réponses Es'!AO30="","",'Encodage réponses Es'!AO30)</f>
        <v/>
      </c>
      <c r="BF31" s="523" t="str">
        <f>IF('Encodage réponses Es'!AQ30="","",'Encodage réponses Es'!AQ30)</f>
        <v/>
      </c>
      <c r="BG31" s="523" t="str">
        <f>IF('Encodage réponses Es'!AT30="","",'Encodage réponses Es'!AT30)</f>
        <v/>
      </c>
      <c r="BH31" s="523" t="str">
        <f>IF('Encodage réponses Es'!AU30="","",'Encodage réponses Es'!AUS30)</f>
        <v/>
      </c>
      <c r="BI31" s="690" t="str">
        <f>IF('Encodage réponses Es'!AG30="","",'Encodage réponses Es'!AG30)</f>
        <v/>
      </c>
      <c r="BJ31" s="691"/>
      <c r="BK31" s="116" t="str">
        <f>IF(AND(COUNTBLANK('Encodage réponses Es'!AF30:AH30)&gt;0,'Encodage réponses Es'!$AW30="!"),"Incomplet",IF(OR(COUNTIF(AZ31:BJ31,"a")&gt;0,COUNTIF(AZ31:BJ31,"A")&gt;0),"Absent(e)",IF(COUNT(AZ31:BJ31)=0,"",SUM(AZ31:BJ31))))</f>
        <v/>
      </c>
    </row>
    <row r="32" spans="1:63" ht="12" customHeight="1">
      <c r="A32" s="254">
        <f>IF('Encodage réponses Es'!A31="","",'Encodage réponses Es'!A31)</f>
        <v>0</v>
      </c>
      <c r="B32" s="258">
        <f>IF('Encodage réponses Es'!B31="","",'Encodage réponses Es'!B31)</f>
        <v>0</v>
      </c>
      <c r="C32" s="258">
        <f>IF('Encodage réponses Es'!C31="","",'Encodage réponses Es'!C31)</f>
        <v>0</v>
      </c>
      <c r="D32" s="81">
        <v>28</v>
      </c>
      <c r="E32" s="299" t="str">
        <f>IF('Encodage réponses Es'!E31="","",'Encodage réponses Es'!E31)</f>
        <v/>
      </c>
      <c r="F32" s="298" t="str">
        <f>IF('Encodage réponses Es'!F31="","",'Encodage réponses Es'!F31)</f>
        <v/>
      </c>
      <c r="G32" s="294" t="str">
        <f>IF('Encodage réponses Es'!G31="","",'Encodage réponses Es'!G31)</f>
        <v/>
      </c>
      <c r="H32" s="31" t="str">
        <f>IF('Encodage réponses Es'!I31="","",'Encodage réponses Es'!I31)</f>
        <v/>
      </c>
      <c r="I32" s="628"/>
      <c r="J32" s="34" t="str">
        <f>IF('Encodage réponses Es'!AW31="!","Incomplet",IF(AND(SUM('Encodage réponses Es'!J31:AV31)&gt;=$J$4/2,'Encodage réponses Es'!AW31="a"),SUM('Encodage réponses Es'!J31:AV31),IF(AND(SUM('Encodage réponses Es'!J31:AV31)&lt;$J$4/2,'Encodage réponses Es'!AW31="a"),"Absent(e)",IF(COUNTBLANK('Encodage réponses Es'!J31:AV31)=39,"",SUM('Encodage réponses Es'!J31:AV31)))))</f>
        <v/>
      </c>
      <c r="K32" s="35" t="str">
        <f t="shared" si="2"/>
        <v/>
      </c>
      <c r="L32" s="105"/>
      <c r="M32" s="36" t="str">
        <f t="shared" si="0"/>
        <v/>
      </c>
      <c r="N32" s="37" t="str">
        <f t="shared" si="3"/>
        <v/>
      </c>
      <c r="O32" s="36" t="str">
        <f t="shared" si="1"/>
        <v/>
      </c>
      <c r="P32" s="37" t="str">
        <f t="shared" si="4"/>
        <v/>
      </c>
      <c r="Q32" s="57"/>
      <c r="R32" s="127"/>
      <c r="S32" s="523" t="str">
        <f>IF('Encodage réponses Es'!J31="","",'Encodage réponses Es'!J31)</f>
        <v/>
      </c>
      <c r="T32" s="523" t="str">
        <f>IF('Encodage réponses Es'!K31="","",'Encodage réponses Es'!K31)</f>
        <v/>
      </c>
      <c r="U32" s="523" t="str">
        <f>IF('Encodage réponses Es'!M31="","",'Encodage réponses Es'!M31)</f>
        <v/>
      </c>
      <c r="V32" s="523" t="str">
        <f>IF('Encodage réponses Es'!N31="","",'Encodage réponses Es'!N31)</f>
        <v/>
      </c>
      <c r="W32" s="523" t="str">
        <f>IF('Encodage réponses Es'!S31="","",'Encodage réponses Es'!S31)</f>
        <v/>
      </c>
      <c r="X32" s="523" t="str">
        <f>IF('Encodage réponses Es'!L31="","",'Encodage réponses Es'!L31)</f>
        <v/>
      </c>
      <c r="Y32" s="523" t="str">
        <f>IF('Encodage réponses Es'!O31="","",'Encodage réponses Es'!O31)</f>
        <v/>
      </c>
      <c r="Z32" s="523" t="str">
        <f>IF('Encodage réponses Es'!AB31="","",'Encodage réponses Es'!AB31)</f>
        <v/>
      </c>
      <c r="AA32" s="501" t="str">
        <f>IF(AND(COUNTBLANK('Encodage réponses Es'!J31:P31)&gt;0,'Encodage réponses Es'!$AW31="!"),"Incomplet",IF(OR(COUNTIF(S32:Z32,"a")&gt;0,COUNTIF(S32:Z32,"A")&gt;0),"Absent(e)",IF(COUNT(S32:Z32)=0,"",SUM(S32:Z32))))</f>
        <v/>
      </c>
      <c r="AB32" s="644" t="str">
        <f>IF('Encodage réponses Es'!V31="","",'Encodage réponses Es'!V31)</f>
        <v/>
      </c>
      <c r="AC32" s="644"/>
      <c r="AD32" s="523" t="str">
        <f>IF('Encodage réponses Es'!X31="","",'Encodage réponses Es'!X31)</f>
        <v/>
      </c>
      <c r="AE32" s="523" t="str">
        <f>IF('Encodage réponses Es'!Y31="","",'Encodage réponses Es'!Y31)</f>
        <v/>
      </c>
      <c r="AF32" s="523" t="str">
        <f>IF('Encodage réponses Es'!Z31="","",'Encodage réponses Es'!Z31)</f>
        <v/>
      </c>
      <c r="AG32" s="523" t="str">
        <f>IF('Encodage réponses Es'!P31="","",'Encodage réponses Es'!P31)</f>
        <v/>
      </c>
      <c r="AH32" s="523" t="str">
        <f>IF('Encodage réponses Es'!Q31="","",'Encodage réponses Es'!Q31)</f>
        <v/>
      </c>
      <c r="AI32" s="523" t="str">
        <f>IF('Encodage réponses Es'!R31="","",'Encodage réponses Es'!R31)</f>
        <v/>
      </c>
      <c r="AJ32" s="523" t="str">
        <f>IF('Encodage réponses Es'!U31="","",'Encodage réponses Es'!U31)</f>
        <v/>
      </c>
      <c r="AK32" s="523" t="str">
        <f>IF('Encodage réponses Es'!W31="","",'Encodage réponses Es'!W31)</f>
        <v/>
      </c>
      <c r="AL32" s="523" t="str">
        <f>IF('Encodage réponses Es'!K31="","",'Encodage réponses Es'!K31)</f>
        <v/>
      </c>
      <c r="AM32" s="523" t="str">
        <f>IF('Encodage réponses Es'!AA31="","",'Encodage réponses Es'!AA31)</f>
        <v/>
      </c>
      <c r="AN32" s="502" t="str">
        <f>IF(AND(COUNTBLANK('Encodage réponses Es'!Q31:X31)&gt;0,'Encodage réponses Es'!$AW31="!"),"Incomplet",IF(OR(COUNTIF(AB32:AM32,"a")&gt;0,COUNTIF(AB32:AM32,"A")&gt;0),"Absent(e)",IF(COUNT(AB32:AM32)=0,"",SUM(AB32:AM32))))</f>
        <v/>
      </c>
      <c r="AO32" s="523" t="str">
        <f>IF('Encodage réponses Es'!AD31="","",'Encodage réponses Es'!AD31)</f>
        <v/>
      </c>
      <c r="AP32" s="523" t="str">
        <f>IF('Encodage réponses Es'!AE31="","",'Encodage réponses Es'!AE31)</f>
        <v/>
      </c>
      <c r="AQ32" s="523" t="str">
        <f>IF('Encodage réponses Es'!AL31="","",'Encodage réponses Es'!AL31)</f>
        <v/>
      </c>
      <c r="AR32" s="523" t="str">
        <f>IF('Encodage réponses Es'!AV31="","",'Encodage réponses Es'!AV31)</f>
        <v/>
      </c>
      <c r="AS32" s="523" t="str">
        <f>IF('Encodage réponses Es'!AC31="","",'Encodage réponses Es'!AC31)</f>
        <v/>
      </c>
      <c r="AT32" s="523" t="str">
        <f>IF('Encodage réponses Es'!AR31="","",'Encodage réponses Es'!AR31)</f>
        <v/>
      </c>
      <c r="AU32" s="523" t="str">
        <f>IF('Encodage réponses Es'!AS31="","",'Encodage réponses Es'!AS31)</f>
        <v/>
      </c>
      <c r="AV32" s="523" t="str">
        <f>IF('Encodage réponses Es'!AH31="","",'Encodage réponses Es'!AH31)</f>
        <v/>
      </c>
      <c r="AW32" s="523" t="str">
        <f>IF('Encodage réponses Es'!AI31="","",'Encodage réponses Es'!AI31)</f>
        <v/>
      </c>
      <c r="AX32" s="523" t="str">
        <f>IF('Encodage réponses Es'!AJ31="","",'Encodage réponses Es'!AJ31)</f>
        <v/>
      </c>
      <c r="AY32" s="502" t="str">
        <f>IF(AND(COUNTBLANK('Encodage réponses Es'!Y31:AE31)&gt;0,'Encodage réponses Es'!$AW31="!"),"Incomplet",IF(OR(COUNTIF(AO32:AX32,"a")&gt;0,COUNTIF(AO32:AX32,"A")&gt;0),"Absent(e)",IF(COUNT(AO32:AX32)=0,"",SUM(AO32:AX32))))</f>
        <v/>
      </c>
      <c r="AZ32" s="523" t="str">
        <f>IF('Encodage réponses Es'!AF31="","",'Encodage réponses Es'!AF31)</f>
        <v/>
      </c>
      <c r="BA32" s="523" t="str">
        <f>IF('Encodage réponses Es'!AP31="","",'Encodage réponses Es'!AP31)</f>
        <v/>
      </c>
      <c r="BB32" s="523" t="str">
        <f>IF('Encodage réponses Es'!AK31="","",'Encodage réponses Es'!AK31)</f>
        <v/>
      </c>
      <c r="BC32" s="523" t="str">
        <f>IF('Encodage réponses Es'!AM31="","",'Encodage réponses Es'!AM31)</f>
        <v/>
      </c>
      <c r="BD32" s="523" t="str">
        <f>IF('Encodage réponses Es'!AN31="","",'Encodage réponses Es'!AN31)</f>
        <v/>
      </c>
      <c r="BE32" s="523" t="str">
        <f>IF('Encodage réponses Es'!AO31="","",'Encodage réponses Es'!AO31)</f>
        <v/>
      </c>
      <c r="BF32" s="523" t="str">
        <f>IF('Encodage réponses Es'!AQ31="","",'Encodage réponses Es'!AQ31)</f>
        <v/>
      </c>
      <c r="BG32" s="523" t="str">
        <f>IF('Encodage réponses Es'!AT31="","",'Encodage réponses Es'!AT31)</f>
        <v/>
      </c>
      <c r="BH32" s="523" t="str">
        <f>IF('Encodage réponses Es'!AU31="","",'Encodage réponses Es'!AUS31)</f>
        <v/>
      </c>
      <c r="BI32" s="690" t="str">
        <f>IF('Encodage réponses Es'!AG31="","",'Encodage réponses Es'!AG31)</f>
        <v/>
      </c>
      <c r="BJ32" s="691"/>
      <c r="BK32" s="116" t="str">
        <f>IF(AND(COUNTBLANK('Encodage réponses Es'!AF31:AH31)&gt;0,'Encodage réponses Es'!$AW31="!"),"Incomplet",IF(OR(COUNTIF(AZ32:BJ32,"a")&gt;0,COUNTIF(AZ32:BJ32,"A")&gt;0),"Absent(e)",IF(COUNT(AZ32:BJ32)=0,"",SUM(AZ32:BJ32))))</f>
        <v/>
      </c>
    </row>
    <row r="33" spans="1:63" ht="12" customHeight="1">
      <c r="A33" s="254">
        <f>IF('Encodage réponses Es'!A32="","",'Encodage réponses Es'!A32)</f>
        <v>0</v>
      </c>
      <c r="B33" s="258">
        <f>IF('Encodage réponses Es'!B32="","",'Encodage réponses Es'!B32)</f>
        <v>0</v>
      </c>
      <c r="C33" s="258">
        <f>IF('Encodage réponses Es'!C32="","",'Encodage réponses Es'!C32)</f>
        <v>0</v>
      </c>
      <c r="D33" s="81">
        <v>29</v>
      </c>
      <c r="E33" s="299" t="str">
        <f>IF('Encodage réponses Es'!E32="","",'Encodage réponses Es'!E32)</f>
        <v/>
      </c>
      <c r="F33" s="298" t="str">
        <f>IF('Encodage réponses Es'!F32="","",'Encodage réponses Es'!F32)</f>
        <v/>
      </c>
      <c r="G33" s="294" t="str">
        <f>IF('Encodage réponses Es'!G32="","",'Encodage réponses Es'!G32)</f>
        <v/>
      </c>
      <c r="H33" s="31" t="str">
        <f>IF('Encodage réponses Es'!I32="","",'Encodage réponses Es'!I32)</f>
        <v/>
      </c>
      <c r="I33" s="628"/>
      <c r="J33" s="34" t="str">
        <f>IF('Encodage réponses Es'!AW32="!","Incomplet",IF(AND(SUM('Encodage réponses Es'!J32:AV32)&gt;=$J$4/2,'Encodage réponses Es'!AW32="a"),SUM('Encodage réponses Es'!J32:AV32),IF(AND(SUM('Encodage réponses Es'!J32:AV32)&lt;$J$4/2,'Encodage réponses Es'!AW32="a"),"Absent(e)",IF(COUNTBLANK('Encodage réponses Es'!J32:AV32)=39,"",SUM('Encodage réponses Es'!J32:AV32)))))</f>
        <v/>
      </c>
      <c r="K33" s="35" t="str">
        <f t="shared" si="2"/>
        <v/>
      </c>
      <c r="L33" s="105"/>
      <c r="M33" s="36" t="str">
        <f t="shared" si="0"/>
        <v/>
      </c>
      <c r="N33" s="37" t="str">
        <f t="shared" si="3"/>
        <v/>
      </c>
      <c r="O33" s="36" t="str">
        <f t="shared" si="1"/>
        <v/>
      </c>
      <c r="P33" s="37" t="str">
        <f t="shared" si="4"/>
        <v/>
      </c>
      <c r="Q33" s="57"/>
      <c r="R33" s="127"/>
      <c r="S33" s="523" t="str">
        <f>IF('Encodage réponses Es'!J32="","",'Encodage réponses Es'!J32)</f>
        <v/>
      </c>
      <c r="T33" s="523" t="str">
        <f>IF('Encodage réponses Es'!K32="","",'Encodage réponses Es'!K32)</f>
        <v/>
      </c>
      <c r="U33" s="523" t="str">
        <f>IF('Encodage réponses Es'!M32="","",'Encodage réponses Es'!M32)</f>
        <v/>
      </c>
      <c r="V33" s="523" t="str">
        <f>IF('Encodage réponses Es'!N32="","",'Encodage réponses Es'!N32)</f>
        <v/>
      </c>
      <c r="W33" s="523" t="str">
        <f>IF('Encodage réponses Es'!S32="","",'Encodage réponses Es'!S32)</f>
        <v/>
      </c>
      <c r="X33" s="523" t="str">
        <f>IF('Encodage réponses Es'!L32="","",'Encodage réponses Es'!L32)</f>
        <v/>
      </c>
      <c r="Y33" s="523" t="str">
        <f>IF('Encodage réponses Es'!O32="","",'Encodage réponses Es'!O32)</f>
        <v/>
      </c>
      <c r="Z33" s="523" t="str">
        <f>IF('Encodage réponses Es'!AB32="","",'Encodage réponses Es'!AB32)</f>
        <v/>
      </c>
      <c r="AA33" s="501" t="str">
        <f>IF(AND(COUNTBLANK('Encodage réponses Es'!J32:P32)&gt;0,'Encodage réponses Es'!$AW32="!"),"Incomplet",IF(OR(COUNTIF(S33:Z33,"a")&gt;0,COUNTIF(S33:Z33,"A")&gt;0),"Absent(e)",IF(COUNT(S33:Z33)=0,"",SUM(S33:Z33))))</f>
        <v/>
      </c>
      <c r="AB33" s="644" t="str">
        <f>IF('Encodage réponses Es'!V32="","",'Encodage réponses Es'!V32)</f>
        <v/>
      </c>
      <c r="AC33" s="644"/>
      <c r="AD33" s="523" t="str">
        <f>IF('Encodage réponses Es'!X32="","",'Encodage réponses Es'!X32)</f>
        <v/>
      </c>
      <c r="AE33" s="523" t="str">
        <f>IF('Encodage réponses Es'!Y32="","",'Encodage réponses Es'!Y32)</f>
        <v/>
      </c>
      <c r="AF33" s="523" t="str">
        <f>IF('Encodage réponses Es'!Z32="","",'Encodage réponses Es'!Z32)</f>
        <v/>
      </c>
      <c r="AG33" s="523" t="str">
        <f>IF('Encodage réponses Es'!P32="","",'Encodage réponses Es'!P32)</f>
        <v/>
      </c>
      <c r="AH33" s="523" t="str">
        <f>IF('Encodage réponses Es'!Q32="","",'Encodage réponses Es'!Q32)</f>
        <v/>
      </c>
      <c r="AI33" s="523" t="str">
        <f>IF('Encodage réponses Es'!R32="","",'Encodage réponses Es'!R32)</f>
        <v/>
      </c>
      <c r="AJ33" s="523" t="str">
        <f>IF('Encodage réponses Es'!U32="","",'Encodage réponses Es'!U32)</f>
        <v/>
      </c>
      <c r="AK33" s="523" t="str">
        <f>IF('Encodage réponses Es'!W32="","",'Encodage réponses Es'!W32)</f>
        <v/>
      </c>
      <c r="AL33" s="523" t="str">
        <f>IF('Encodage réponses Es'!K32="","",'Encodage réponses Es'!K32)</f>
        <v/>
      </c>
      <c r="AM33" s="523" t="str">
        <f>IF('Encodage réponses Es'!AA32="","",'Encodage réponses Es'!AA32)</f>
        <v/>
      </c>
      <c r="AN33" s="502" t="str">
        <f>IF(AND(COUNTBLANK('Encodage réponses Es'!Q32:X32)&gt;0,'Encodage réponses Es'!$AW32="!"),"Incomplet",IF(OR(COUNTIF(AB33:AM33,"a")&gt;0,COUNTIF(AB33:AM33,"A")&gt;0),"Absent(e)",IF(COUNT(AB33:AM33)=0,"",SUM(AB33:AM33))))</f>
        <v/>
      </c>
      <c r="AO33" s="523" t="str">
        <f>IF('Encodage réponses Es'!AD32="","",'Encodage réponses Es'!AD32)</f>
        <v/>
      </c>
      <c r="AP33" s="523" t="str">
        <f>IF('Encodage réponses Es'!AE32="","",'Encodage réponses Es'!AE32)</f>
        <v/>
      </c>
      <c r="AQ33" s="523" t="str">
        <f>IF('Encodage réponses Es'!AL32="","",'Encodage réponses Es'!AL32)</f>
        <v/>
      </c>
      <c r="AR33" s="523" t="str">
        <f>IF('Encodage réponses Es'!AV32="","",'Encodage réponses Es'!AV32)</f>
        <v/>
      </c>
      <c r="AS33" s="523" t="str">
        <f>IF('Encodage réponses Es'!AC32="","",'Encodage réponses Es'!AC32)</f>
        <v/>
      </c>
      <c r="AT33" s="523" t="str">
        <f>IF('Encodage réponses Es'!AR32="","",'Encodage réponses Es'!AR32)</f>
        <v/>
      </c>
      <c r="AU33" s="523" t="str">
        <f>IF('Encodage réponses Es'!AS32="","",'Encodage réponses Es'!AS32)</f>
        <v/>
      </c>
      <c r="AV33" s="523" t="str">
        <f>IF('Encodage réponses Es'!AH32="","",'Encodage réponses Es'!AH32)</f>
        <v/>
      </c>
      <c r="AW33" s="523" t="str">
        <f>IF('Encodage réponses Es'!AI32="","",'Encodage réponses Es'!AI32)</f>
        <v/>
      </c>
      <c r="AX33" s="523" t="str">
        <f>IF('Encodage réponses Es'!AJ32="","",'Encodage réponses Es'!AJ32)</f>
        <v/>
      </c>
      <c r="AY33" s="502" t="str">
        <f>IF(AND(COUNTBLANK('Encodage réponses Es'!Y32:AE32)&gt;0,'Encodage réponses Es'!$AW32="!"),"Incomplet",IF(OR(COUNTIF(AO33:AX33,"a")&gt;0,COUNTIF(AO33:AX33,"A")&gt;0),"Absent(e)",IF(COUNT(AO33:AX33)=0,"",SUM(AO33:AX33))))</f>
        <v/>
      </c>
      <c r="AZ33" s="523" t="str">
        <f>IF('Encodage réponses Es'!AF32="","",'Encodage réponses Es'!AF32)</f>
        <v/>
      </c>
      <c r="BA33" s="523" t="str">
        <f>IF('Encodage réponses Es'!AP32="","",'Encodage réponses Es'!AP32)</f>
        <v/>
      </c>
      <c r="BB33" s="523" t="str">
        <f>IF('Encodage réponses Es'!AK32="","",'Encodage réponses Es'!AK32)</f>
        <v/>
      </c>
      <c r="BC33" s="523" t="str">
        <f>IF('Encodage réponses Es'!AM32="","",'Encodage réponses Es'!AM32)</f>
        <v/>
      </c>
      <c r="BD33" s="523" t="str">
        <f>IF('Encodage réponses Es'!AN32="","",'Encodage réponses Es'!AN32)</f>
        <v/>
      </c>
      <c r="BE33" s="523" t="str">
        <f>IF('Encodage réponses Es'!AO32="","",'Encodage réponses Es'!AO32)</f>
        <v/>
      </c>
      <c r="BF33" s="523" t="str">
        <f>IF('Encodage réponses Es'!AQ32="","",'Encodage réponses Es'!AQ32)</f>
        <v/>
      </c>
      <c r="BG33" s="523" t="str">
        <f>IF('Encodage réponses Es'!AT32="","",'Encodage réponses Es'!AT32)</f>
        <v/>
      </c>
      <c r="BH33" s="523" t="str">
        <f>IF('Encodage réponses Es'!AU32="","",'Encodage réponses Es'!AUS32)</f>
        <v/>
      </c>
      <c r="BI33" s="690" t="str">
        <f>IF('Encodage réponses Es'!AG32="","",'Encodage réponses Es'!AG32)</f>
        <v/>
      </c>
      <c r="BJ33" s="691"/>
      <c r="BK33" s="116" t="str">
        <f>IF(AND(COUNTBLANK('Encodage réponses Es'!AF32:AH32)&gt;0,'Encodage réponses Es'!$AW32="!"),"Incomplet",IF(OR(COUNTIF(AZ33:BJ33,"a")&gt;0,COUNTIF(AZ33:BJ33,"A")&gt;0),"Absent(e)",IF(COUNT(AZ33:BJ33)=0,"",SUM(AZ33:BJ33))))</f>
        <v/>
      </c>
    </row>
    <row r="34" spans="1:63" ht="12" customHeight="1" thickBot="1">
      <c r="A34" s="259">
        <f>IF('Encodage réponses Es'!A33="","",'Encodage réponses Es'!A33)</f>
        <v>0</v>
      </c>
      <c r="B34" s="258">
        <f>IF('Encodage réponses Es'!B33="","",'Encodage réponses Es'!B33)</f>
        <v>0</v>
      </c>
      <c r="C34" s="258">
        <f>IF('Encodage réponses Es'!C33="","",'Encodage réponses Es'!C33)</f>
        <v>0</v>
      </c>
      <c r="D34" s="82">
        <v>30</v>
      </c>
      <c r="E34" s="299" t="str">
        <f>IF('Encodage réponses Es'!E33="","",'Encodage réponses Es'!E33)</f>
        <v/>
      </c>
      <c r="F34" s="298" t="str">
        <f>IF('Encodage réponses Es'!F33="","",'Encodage réponses Es'!F33)</f>
        <v/>
      </c>
      <c r="G34" s="294" t="str">
        <f>IF('Encodage réponses Es'!G33="","",'Encodage réponses Es'!G33)</f>
        <v/>
      </c>
      <c r="H34" s="241" t="str">
        <f>IF('Encodage réponses Es'!I33="","",'Encodage réponses Es'!I33)</f>
        <v/>
      </c>
      <c r="I34" s="628"/>
      <c r="J34" s="34" t="str">
        <f>IF('Encodage réponses Es'!AW33="!","Incomplet",IF(AND(SUM('Encodage réponses Es'!J33:AV33)&gt;=$J$4/2,'Encodage réponses Es'!AW33="a"),SUM('Encodage réponses Es'!J33:AV33),IF(AND(SUM('Encodage réponses Es'!J33:AV33)&lt;$J$4/2,'Encodage réponses Es'!AW33="a"),"Absent(e)",IF(COUNTBLANK('Encodage réponses Es'!J33:AV33)=39,"",SUM('Encodage réponses Es'!J33:AV33)))))</f>
        <v/>
      </c>
      <c r="K34" s="35" t="str">
        <f t="shared" si="2"/>
        <v/>
      </c>
      <c r="L34" s="105"/>
      <c r="M34" s="36" t="str">
        <f t="shared" si="0"/>
        <v/>
      </c>
      <c r="N34" s="37" t="str">
        <f t="shared" si="3"/>
        <v/>
      </c>
      <c r="O34" s="36" t="str">
        <f t="shared" si="1"/>
        <v/>
      </c>
      <c r="P34" s="37" t="str">
        <f t="shared" si="4"/>
        <v/>
      </c>
      <c r="Q34" s="57"/>
      <c r="R34" s="127"/>
      <c r="S34" s="523" t="str">
        <f>IF('Encodage réponses Es'!J33="","",'Encodage réponses Es'!J33)</f>
        <v/>
      </c>
      <c r="T34" s="523" t="str">
        <f>IF('Encodage réponses Es'!K33="","",'Encodage réponses Es'!K33)</f>
        <v/>
      </c>
      <c r="U34" s="523" t="str">
        <f>IF('Encodage réponses Es'!M33="","",'Encodage réponses Es'!M33)</f>
        <v/>
      </c>
      <c r="V34" s="523" t="str">
        <f>IF('Encodage réponses Es'!N33="","",'Encodage réponses Es'!N33)</f>
        <v/>
      </c>
      <c r="W34" s="523" t="str">
        <f>IF('Encodage réponses Es'!S33="","",'Encodage réponses Es'!S33)</f>
        <v/>
      </c>
      <c r="X34" s="523" t="str">
        <f>IF('Encodage réponses Es'!L33="","",'Encodage réponses Es'!L33)</f>
        <v/>
      </c>
      <c r="Y34" s="523" t="str">
        <f>IF('Encodage réponses Es'!O33="","",'Encodage réponses Es'!O33)</f>
        <v/>
      </c>
      <c r="Z34" s="523" t="str">
        <f>IF('Encodage réponses Es'!AB33="","",'Encodage réponses Es'!AB33)</f>
        <v/>
      </c>
      <c r="AA34" s="501" t="str">
        <f>IF(AND(COUNTBLANK('Encodage réponses Es'!J33:P33)&gt;0,'Encodage réponses Es'!$AW33="!"),"Incomplet",IF(OR(COUNTIF(S34:Z34,"a")&gt;0,COUNTIF(S34:Z34,"A")&gt;0),"Absent(e)",IF(COUNT(S34:Z34)=0,"",SUM(S34:Z34))))</f>
        <v/>
      </c>
      <c r="AB34" s="644" t="str">
        <f>IF('Encodage réponses Es'!V33="","",'Encodage réponses Es'!V33)</f>
        <v/>
      </c>
      <c r="AC34" s="644"/>
      <c r="AD34" s="523" t="str">
        <f>IF('Encodage réponses Es'!X33="","",'Encodage réponses Es'!X33)</f>
        <v/>
      </c>
      <c r="AE34" s="523" t="str">
        <f>IF('Encodage réponses Es'!Y33="","",'Encodage réponses Es'!Y33)</f>
        <v/>
      </c>
      <c r="AF34" s="523" t="str">
        <f>IF('Encodage réponses Es'!Z33="","",'Encodage réponses Es'!Z33)</f>
        <v/>
      </c>
      <c r="AG34" s="523" t="str">
        <f>IF('Encodage réponses Es'!P33="","",'Encodage réponses Es'!P33)</f>
        <v/>
      </c>
      <c r="AH34" s="523" t="str">
        <f>IF('Encodage réponses Es'!Q33="","",'Encodage réponses Es'!Q33)</f>
        <v/>
      </c>
      <c r="AI34" s="523" t="str">
        <f>IF('Encodage réponses Es'!R33="","",'Encodage réponses Es'!R33)</f>
        <v/>
      </c>
      <c r="AJ34" s="523" t="str">
        <f>IF('Encodage réponses Es'!U33="","",'Encodage réponses Es'!U33)</f>
        <v/>
      </c>
      <c r="AK34" s="523" t="str">
        <f>IF('Encodage réponses Es'!W33="","",'Encodage réponses Es'!W33)</f>
        <v/>
      </c>
      <c r="AL34" s="523" t="str">
        <f>IF('Encodage réponses Es'!K33="","",'Encodage réponses Es'!K33)</f>
        <v/>
      </c>
      <c r="AM34" s="523" t="str">
        <f>IF('Encodage réponses Es'!AA33="","",'Encodage réponses Es'!AA33)</f>
        <v/>
      </c>
      <c r="AN34" s="502" t="str">
        <f>IF(AND(COUNTBLANK('Encodage réponses Es'!Q33:X33)&gt;0,'Encodage réponses Es'!$AW33="!"),"Incomplet",IF(OR(COUNTIF(AB34:AM34,"a")&gt;0,COUNTIF(AB34:AM34,"A")&gt;0),"Absent(e)",IF(COUNT(AB34:AM34)=0,"",SUM(AB34:AM34))))</f>
        <v/>
      </c>
      <c r="AO34" s="523" t="str">
        <f>IF('Encodage réponses Es'!AD33="","",'Encodage réponses Es'!AD33)</f>
        <v/>
      </c>
      <c r="AP34" s="523" t="str">
        <f>IF('Encodage réponses Es'!AE33="","",'Encodage réponses Es'!AE33)</f>
        <v/>
      </c>
      <c r="AQ34" s="523" t="str">
        <f>IF('Encodage réponses Es'!AL33="","",'Encodage réponses Es'!AL33)</f>
        <v/>
      </c>
      <c r="AR34" s="523" t="str">
        <f>IF('Encodage réponses Es'!AV33="","",'Encodage réponses Es'!AV33)</f>
        <v/>
      </c>
      <c r="AS34" s="523" t="str">
        <f>IF('Encodage réponses Es'!AC33="","",'Encodage réponses Es'!AC33)</f>
        <v/>
      </c>
      <c r="AT34" s="523" t="str">
        <f>IF('Encodage réponses Es'!AR33="","",'Encodage réponses Es'!AR33)</f>
        <v/>
      </c>
      <c r="AU34" s="523" t="str">
        <f>IF('Encodage réponses Es'!AS33="","",'Encodage réponses Es'!AS33)</f>
        <v/>
      </c>
      <c r="AV34" s="523" t="str">
        <f>IF('Encodage réponses Es'!AH33="","",'Encodage réponses Es'!AH33)</f>
        <v/>
      </c>
      <c r="AW34" s="523" t="str">
        <f>IF('Encodage réponses Es'!AI33="","",'Encodage réponses Es'!AI33)</f>
        <v/>
      </c>
      <c r="AX34" s="523" t="str">
        <f>IF('Encodage réponses Es'!AJ33="","",'Encodage réponses Es'!AJ33)</f>
        <v/>
      </c>
      <c r="AY34" s="502" t="str">
        <f>IF(AND(COUNTBLANK('Encodage réponses Es'!Y33:AE33)&gt;0,'Encodage réponses Es'!$AW33="!"),"Incomplet",IF(OR(COUNTIF(AO34:AX34,"a")&gt;0,COUNTIF(AO34:AX34,"A")&gt;0),"Absent(e)",IF(COUNT(AO34:AX34)=0,"",SUM(AO34:AX34))))</f>
        <v/>
      </c>
      <c r="AZ34" s="523" t="str">
        <f>IF('Encodage réponses Es'!AF33="","",'Encodage réponses Es'!AF33)</f>
        <v/>
      </c>
      <c r="BA34" s="523" t="str">
        <f>IF('Encodage réponses Es'!AP33="","",'Encodage réponses Es'!AP33)</f>
        <v/>
      </c>
      <c r="BB34" s="523" t="str">
        <f>IF('Encodage réponses Es'!AK33="","",'Encodage réponses Es'!AK33)</f>
        <v/>
      </c>
      <c r="BC34" s="523" t="str">
        <f>IF('Encodage réponses Es'!AM33="","",'Encodage réponses Es'!AM33)</f>
        <v/>
      </c>
      <c r="BD34" s="523" t="str">
        <f>IF('Encodage réponses Es'!AN33="","",'Encodage réponses Es'!AN33)</f>
        <v/>
      </c>
      <c r="BE34" s="523" t="str">
        <f>IF('Encodage réponses Es'!AO33="","",'Encodage réponses Es'!AO33)</f>
        <v/>
      </c>
      <c r="BF34" s="523" t="str">
        <f>IF('Encodage réponses Es'!AQ33="","",'Encodage réponses Es'!AQ33)</f>
        <v/>
      </c>
      <c r="BG34" s="523" t="str">
        <f>IF('Encodage réponses Es'!AT33="","",'Encodage réponses Es'!AT33)</f>
        <v/>
      </c>
      <c r="BH34" s="523" t="str">
        <f>IF('Encodage réponses Es'!AU33="","",'Encodage réponses Es'!AUS33)</f>
        <v/>
      </c>
      <c r="BI34" s="690" t="str">
        <f>IF('Encodage réponses Es'!AG33="","",'Encodage réponses Es'!AG33)</f>
        <v/>
      </c>
      <c r="BJ34" s="691"/>
      <c r="BK34" s="116" t="str">
        <f>IF(AND(COUNTBLANK('Encodage réponses Es'!AF33:AH33)&gt;0,'Encodage réponses Es'!$AW33="!"),"Incomplet",IF(OR(COUNTIF(AZ34:BJ34,"a")&gt;0,COUNTIF(AZ34:BJ34,"A")&gt;0),"Absent(e)",IF(COUNT(AZ34:BJ34)=0,"",SUM(AZ34:BJ34))))</f>
        <v/>
      </c>
    </row>
    <row r="35" spans="1:63" ht="4.9000000000000004" customHeight="1">
      <c r="A35" s="83"/>
      <c r="B35" s="84"/>
      <c r="C35" s="84"/>
      <c r="D35" s="84"/>
      <c r="E35" s="84"/>
      <c r="F35" s="84"/>
      <c r="G35" s="84"/>
      <c r="H35" s="85"/>
      <c r="I35" s="86"/>
      <c r="J35" s="5"/>
      <c r="K35" s="6"/>
      <c r="L35" s="106"/>
      <c r="M35" s="5"/>
      <c r="N35" s="6"/>
      <c r="O35" s="5"/>
      <c r="P35" s="6"/>
      <c r="Q35" s="57"/>
      <c r="R35" s="128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8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15" t="str">
        <f>IF(AND(COUNTBLANK('Encodage réponses Es'!AF34:AH34)&gt;0,'Encodage réponses Es'!$AW34="!"),"Incomplet",IF(OR(COUNTIF(AZ35:BJ35,"a")&gt;0,COUNTIF(AZ35:BJ35,"A")&gt;0),"Absent(e)",IF(COUNT(AZ35:BJ35)=0,"",SUM(AZ35:BJ35))))</f>
        <v/>
      </c>
    </row>
    <row r="36" spans="1:63" s="17" customFormat="1" ht="11.25" customHeight="1">
      <c r="A36" s="87"/>
      <c r="B36" s="88"/>
      <c r="C36" s="88"/>
      <c r="D36" s="89"/>
      <c r="E36" s="90"/>
      <c r="F36" s="90"/>
      <c r="G36" s="90"/>
      <c r="H36" s="83"/>
      <c r="I36" s="91"/>
      <c r="J36" s="250">
        <f>COUNT(J5:J34)</f>
        <v>0</v>
      </c>
      <c r="K36" s="251" t="s">
        <v>17</v>
      </c>
      <c r="L36" s="107"/>
      <c r="M36" s="270">
        <f>COUNT(M5:M34)-COUNTIF($J$5:$J$34,"Absent")</f>
        <v>0</v>
      </c>
      <c r="N36" s="269" t="s">
        <v>17</v>
      </c>
      <c r="O36" s="273">
        <f>COUNT(O5:O34)-COUNTIF($J$5:$J$34,"Absent")</f>
        <v>0</v>
      </c>
      <c r="P36" s="273" t="s">
        <v>17</v>
      </c>
      <c r="Q36" s="43"/>
      <c r="R36" s="129"/>
      <c r="S36" s="120" t="str">
        <f t="shared" ref="S36:AM36" si="5">IF(COUNT(S5:S34)=0,"",SUMIF(S5:S34,"&lt;9")/(COUNT(S5:S34)*S4))</f>
        <v/>
      </c>
      <c r="T36" s="425" t="str">
        <f t="shared" si="5"/>
        <v/>
      </c>
      <c r="U36" s="425" t="str">
        <f t="shared" si="5"/>
        <v/>
      </c>
      <c r="V36" s="118" t="str">
        <f t="shared" si="5"/>
        <v/>
      </c>
      <c r="W36" s="118" t="str">
        <f t="shared" si="5"/>
        <v/>
      </c>
      <c r="X36" s="118" t="str">
        <f>IF(COUNT(X5:X34)=0,"",SUMIF(X5:X34,"&lt;9")/(COUNT(X5:X34)*X4))</f>
        <v/>
      </c>
      <c r="Y36" s="118" t="str">
        <f t="shared" si="5"/>
        <v/>
      </c>
      <c r="Z36" s="118" t="str">
        <f t="shared" si="5"/>
        <v/>
      </c>
      <c r="AA36" s="42" t="str">
        <f>IF(COUNT(AA5:AA34)=0,"",AVERAGE(AA5:AA34)/AA2)</f>
        <v/>
      </c>
      <c r="AB36" s="692" t="str">
        <f t="shared" si="5"/>
        <v/>
      </c>
      <c r="AC36" s="693"/>
      <c r="AD36" s="425" t="str">
        <f t="shared" si="5"/>
        <v/>
      </c>
      <c r="AE36" s="118" t="str">
        <f t="shared" si="5"/>
        <v/>
      </c>
      <c r="AF36" s="548" t="str">
        <f t="shared" si="5"/>
        <v/>
      </c>
      <c r="AG36" s="548" t="str">
        <f t="shared" si="5"/>
        <v/>
      </c>
      <c r="AH36" s="548" t="str">
        <f t="shared" si="5"/>
        <v/>
      </c>
      <c r="AI36" s="548" t="str">
        <f t="shared" si="5"/>
        <v/>
      </c>
      <c r="AJ36" s="118" t="str">
        <f t="shared" si="5"/>
        <v/>
      </c>
      <c r="AK36" s="118" t="str">
        <f t="shared" si="5"/>
        <v/>
      </c>
      <c r="AL36" s="118" t="str">
        <f t="shared" si="5"/>
        <v/>
      </c>
      <c r="AM36" s="118" t="str">
        <f t="shared" si="5"/>
        <v/>
      </c>
      <c r="AN36" s="117" t="str">
        <f>IF(COUNT(AN5:AN34)=0,"",AVERAGE(AN5:AN34)/AN2)</f>
        <v/>
      </c>
      <c r="AO36" s="121" t="str">
        <f t="shared" ref="AO36:BI36" si="6">IF(COUNT(AO5:AO34)=0,"",SUMIF(AO5:AO34,"&lt;9")/(COUNT(AO5:AO34)*AO4))</f>
        <v/>
      </c>
      <c r="AP36" s="119" t="str">
        <f t="shared" si="6"/>
        <v/>
      </c>
      <c r="AQ36" s="548" t="str">
        <f t="shared" si="6"/>
        <v/>
      </c>
      <c r="AR36" s="425" t="str">
        <f t="shared" si="6"/>
        <v/>
      </c>
      <c r="AS36" s="548" t="str">
        <f t="shared" si="6"/>
        <v/>
      </c>
      <c r="AT36" s="548" t="str">
        <f t="shared" si="6"/>
        <v/>
      </c>
      <c r="AU36" s="425" t="str">
        <f t="shared" si="6"/>
        <v/>
      </c>
      <c r="AV36" s="425" t="str">
        <f t="shared" si="6"/>
        <v/>
      </c>
      <c r="AW36" s="548" t="str">
        <f t="shared" si="6"/>
        <v/>
      </c>
      <c r="AX36" s="548" t="str">
        <f t="shared" si="6"/>
        <v/>
      </c>
      <c r="AY36" s="41" t="str">
        <f>IF(COUNT(AY5:AY34)=0,"",AVERAGE(AY5:AY34)/AY2)</f>
        <v/>
      </c>
      <c r="AZ36" s="117" t="str">
        <f t="shared" si="6"/>
        <v/>
      </c>
      <c r="BA36" s="118" t="str">
        <f t="shared" si="6"/>
        <v/>
      </c>
      <c r="BB36" s="118" t="str">
        <f t="shared" si="6"/>
        <v/>
      </c>
      <c r="BC36" s="118" t="str">
        <f t="shared" si="6"/>
        <v/>
      </c>
      <c r="BD36" s="118" t="str">
        <f t="shared" si="6"/>
        <v/>
      </c>
      <c r="BE36" s="118" t="str">
        <f t="shared" si="6"/>
        <v/>
      </c>
      <c r="BF36" s="118" t="str">
        <f t="shared" si="6"/>
        <v/>
      </c>
      <c r="BG36" s="548" t="str">
        <f t="shared" si="6"/>
        <v/>
      </c>
      <c r="BH36" s="548" t="str">
        <f>IF(COUNT(BH5:BH34)=0,"",SUMIF(BH5:BH34,"&lt;9")/(COUNT(BH5:BH34)*BH4))</f>
        <v/>
      </c>
      <c r="BI36" s="701" t="str">
        <f t="shared" si="6"/>
        <v/>
      </c>
      <c r="BJ36" s="702"/>
      <c r="BK36" s="117" t="str">
        <f>IF(COUNT(BK5:BK34)=0,"",AVERAGE(BK5:BK34)/BK2)</f>
        <v/>
      </c>
    </row>
    <row r="37" spans="1:63" s="17" customFormat="1" ht="11.25" customHeight="1" thickBot="1">
      <c r="A37" s="87"/>
      <c r="B37" s="88"/>
      <c r="C37" s="88"/>
      <c r="D37" s="89"/>
      <c r="E37" s="90"/>
      <c r="F37" s="90"/>
      <c r="G37" s="90"/>
      <c r="H37" s="83"/>
      <c r="I37" s="91"/>
      <c r="J37" s="252" t="s">
        <v>13</v>
      </c>
      <c r="K37" s="253" t="str">
        <f>IF(J36=0,"",AVERAGE(K5:K34))</f>
        <v/>
      </c>
      <c r="L37" s="107"/>
      <c r="M37" s="271" t="s">
        <v>13</v>
      </c>
      <c r="N37" s="272" t="str">
        <f>IF(M36=0,"",AVERAGE(N5:N34))</f>
        <v/>
      </c>
      <c r="O37" s="273" t="s">
        <v>13</v>
      </c>
      <c r="P37" s="274" t="str">
        <f>IF(O36=0,"",AVERAGE(P5:P34))</f>
        <v/>
      </c>
      <c r="Q37" s="43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548" t="str">
        <f>IF(COUNT(BH6:BH35)=0,"",SUMIF(BH6:BH35,"&lt;9")/(COUNT(BH6:BH35)*BH5))</f>
        <v/>
      </c>
      <c r="BI37" s="109"/>
      <c r="BJ37" s="109"/>
      <c r="BK37" s="109"/>
    </row>
    <row r="38" spans="1:63" s="17" customFormat="1" ht="11.25" customHeight="1">
      <c r="A38" s="585" t="s">
        <v>1</v>
      </c>
      <c r="B38" s="586"/>
      <c r="C38" s="586"/>
      <c r="D38" s="586"/>
      <c r="E38" s="586"/>
      <c r="F38" s="423"/>
      <c r="G38" s="423"/>
      <c r="H38" s="65"/>
      <c r="I38" s="43"/>
      <c r="J38" s="242"/>
      <c r="K38" s="243"/>
      <c r="L38" s="244"/>
      <c r="M38" s="242"/>
      <c r="N38" s="243"/>
      <c r="O38" s="244"/>
      <c r="P38" s="245"/>
      <c r="Q38" s="43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</row>
    <row r="39" spans="1:63" ht="11.25" customHeight="1">
      <c r="A39" s="588"/>
      <c r="B39" s="589"/>
      <c r="C39" s="589"/>
      <c r="D39" s="589"/>
      <c r="E39" s="589"/>
      <c r="F39" s="424"/>
      <c r="G39" s="424"/>
      <c r="H39" s="66"/>
      <c r="I39" s="93"/>
      <c r="J39" s="246"/>
      <c r="K39" s="18"/>
      <c r="L39" s="247"/>
      <c r="M39" s="246"/>
      <c r="N39" s="18"/>
      <c r="O39" s="246"/>
      <c r="P39" s="18"/>
      <c r="Q39" s="9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</row>
    <row r="40" spans="1:63" ht="11.25" customHeight="1">
      <c r="A40" s="32"/>
      <c r="B40" s="33"/>
      <c r="C40" s="33"/>
      <c r="D40" s="33"/>
      <c r="E40" s="33"/>
      <c r="F40" s="33"/>
      <c r="G40" s="33"/>
      <c r="H40" s="66"/>
      <c r="I40" s="92"/>
      <c r="J40" s="2" t="s">
        <v>14</v>
      </c>
      <c r="K40" s="1">
        <f>COUNTIF(K$5:K$34,"&lt;9,5%")</f>
        <v>0</v>
      </c>
      <c r="L40" s="96"/>
      <c r="M40" s="2" t="s">
        <v>14</v>
      </c>
      <c r="N40" s="1">
        <f>COUNTIF(N$5:N$34,"&lt;9,5%")</f>
        <v>0</v>
      </c>
      <c r="O40" s="2" t="s">
        <v>14</v>
      </c>
      <c r="P40" s="1">
        <f>COUNTIF(P$5:P$34,"&lt;9,5%")</f>
        <v>0</v>
      </c>
      <c r="Q40" s="9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</row>
    <row r="41" spans="1:63" ht="11.25" customHeight="1">
      <c r="A41" s="685" t="s">
        <v>18</v>
      </c>
      <c r="B41" s="686"/>
      <c r="C41" s="678" t="s">
        <v>127</v>
      </c>
      <c r="D41" s="679"/>
      <c r="E41" s="679"/>
      <c r="F41" s="679"/>
      <c r="G41" s="679"/>
      <c r="H41" s="680"/>
      <c r="I41" s="93"/>
      <c r="J41" s="2" t="s">
        <v>7</v>
      </c>
      <c r="K41" s="1">
        <f>COUNTIF(K$5:K$34,"&lt;19,5%")-K40</f>
        <v>0</v>
      </c>
      <c r="L41" s="96"/>
      <c r="M41" s="2" t="s">
        <v>7</v>
      </c>
      <c r="N41" s="1">
        <f>COUNTIF(N$5:N$34,"&lt;19,5%")-N40</f>
        <v>0</v>
      </c>
      <c r="O41" s="2" t="s">
        <v>7</v>
      </c>
      <c r="P41" s="1">
        <f>COUNTIF(P$5:P$34,"&lt;19,5%")-P40</f>
        <v>0</v>
      </c>
      <c r="Q41" s="9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</row>
    <row r="42" spans="1:63" ht="11.25" customHeight="1">
      <c r="A42" s="687"/>
      <c r="B42" s="688"/>
      <c r="C42" s="678"/>
      <c r="D42" s="679"/>
      <c r="E42" s="679"/>
      <c r="F42" s="679"/>
      <c r="G42" s="679"/>
      <c r="H42" s="680"/>
      <c r="I42" s="93"/>
      <c r="J42" s="11" t="s">
        <v>8</v>
      </c>
      <c r="K42" s="1">
        <f>COUNTIF(K$5:K$34,"&lt;29,5%")-SUM(K40:K41)</f>
        <v>0</v>
      </c>
      <c r="L42" s="95"/>
      <c r="M42" s="11" t="s">
        <v>8</v>
      </c>
      <c r="N42" s="1">
        <f>COUNTIF(N$5:N$34,"&lt;29,5%")-SUM(N40:N41)</f>
        <v>0</v>
      </c>
      <c r="O42" s="11" t="s">
        <v>8</v>
      </c>
      <c r="P42" s="1">
        <f>COUNTIF(P$5:P$34,"&lt;29,5%")-SUM(P40:P41)</f>
        <v>0</v>
      </c>
      <c r="Q42" s="9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</row>
    <row r="43" spans="1:63" ht="11.25" customHeight="1">
      <c r="A43" s="32"/>
      <c r="B43" s="33"/>
      <c r="C43" s="67"/>
      <c r="D43" s="67"/>
      <c r="E43" s="67"/>
      <c r="F43" s="67"/>
      <c r="G43" s="67"/>
      <c r="H43" s="68"/>
      <c r="I43" s="93"/>
      <c r="J43" s="2" t="s">
        <v>19</v>
      </c>
      <c r="K43" s="1">
        <f>COUNTIF(K$5:K$34,"&lt;39,5%")-SUM(K40:K42)</f>
        <v>0</v>
      </c>
      <c r="L43" s="98"/>
      <c r="M43" s="2" t="s">
        <v>19</v>
      </c>
      <c r="N43" s="1">
        <f>COUNTIF(N$5:N$34,"&lt;39,5%")-SUM(N40:N42)</f>
        <v>0</v>
      </c>
      <c r="O43" s="2" t="s">
        <v>19</v>
      </c>
      <c r="P43" s="1">
        <f>COUNTIF(P$5:P$34,"&lt;39,5%")-SUM(P40:P42)</f>
        <v>0</v>
      </c>
      <c r="Q43" s="9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</row>
    <row r="44" spans="1:63" ht="11.25" customHeight="1">
      <c r="A44" s="671">
        <v>0.72</v>
      </c>
      <c r="B44" s="672"/>
      <c r="C44" s="660" t="s">
        <v>29</v>
      </c>
      <c r="D44" s="661"/>
      <c r="E44" s="661"/>
      <c r="F44" s="661"/>
      <c r="G44" s="661"/>
      <c r="H44" s="662"/>
      <c r="I44" s="93"/>
      <c r="J44" s="2" t="s">
        <v>5</v>
      </c>
      <c r="K44" s="1">
        <f>COUNTIF(K$5:K$34,"&lt;49,5%")-SUM(K40:K43)</f>
        <v>0</v>
      </c>
      <c r="L44" s="98"/>
      <c r="M44" s="2" t="s">
        <v>5</v>
      </c>
      <c r="N44" s="1">
        <f>COUNTIF(N$5:N$34,"&lt;49,5%")-SUM(N40:N43)</f>
        <v>0</v>
      </c>
      <c r="O44" s="2" t="s">
        <v>5</v>
      </c>
      <c r="P44" s="1">
        <f>COUNTIF(P$5:P$34,"&lt;49,5%")-SUM(P40:P43)</f>
        <v>0</v>
      </c>
      <c r="Q44" s="9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</row>
    <row r="45" spans="1:63" ht="11.25" customHeight="1">
      <c r="A45" s="673"/>
      <c r="B45" s="674"/>
      <c r="C45" s="660"/>
      <c r="D45" s="661"/>
      <c r="E45" s="661"/>
      <c r="F45" s="661"/>
      <c r="G45" s="661"/>
      <c r="H45" s="662"/>
      <c r="I45" s="93"/>
      <c r="J45" s="2" t="s">
        <v>6</v>
      </c>
      <c r="K45" s="1">
        <f>COUNTIF(K$2:K$34,"&lt;59,5%")-SUM(K40:K44)</f>
        <v>0</v>
      </c>
      <c r="L45" s="98"/>
      <c r="M45" s="2" t="s">
        <v>6</v>
      </c>
      <c r="N45" s="1">
        <f>COUNTIF(N$2:N$34,"&lt;59,5%")-SUM(N40:N44)</f>
        <v>0</v>
      </c>
      <c r="O45" s="2" t="s">
        <v>6</v>
      </c>
      <c r="P45" s="1">
        <f>COUNTIF(P$2:P$34,"&lt;59,5%")-SUM(P40:P44)</f>
        <v>0</v>
      </c>
      <c r="Q45" s="9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</row>
    <row r="46" spans="1:63" ht="11.25" customHeight="1">
      <c r="A46" s="60"/>
      <c r="B46" s="69"/>
      <c r="C46" s="70"/>
      <c r="D46" s="70"/>
      <c r="E46" s="70"/>
      <c r="F46" s="70"/>
      <c r="G46" s="70"/>
      <c r="H46" s="68"/>
      <c r="I46" s="93"/>
      <c r="J46" s="2" t="s">
        <v>3</v>
      </c>
      <c r="K46" s="1">
        <f>COUNTIF(K$5:K$34,"&lt;69,5%")-SUM(K40:K45)</f>
        <v>0</v>
      </c>
      <c r="L46" s="98"/>
      <c r="M46" s="2" t="s">
        <v>3</v>
      </c>
      <c r="N46" s="1">
        <f>COUNTIF(N$5:N$34,"&lt;69,5%")-SUM(N40:N45)</f>
        <v>0</v>
      </c>
      <c r="O46" s="2" t="s">
        <v>3</v>
      </c>
      <c r="P46" s="1">
        <f>COUNTIF(P$5:P$34,"&lt;69,5%")-SUM(P40:P45)</f>
        <v>0</v>
      </c>
      <c r="Q46" s="9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</row>
    <row r="47" spans="1:63" ht="11.25" customHeight="1">
      <c r="A47" s="681" t="s">
        <v>30</v>
      </c>
      <c r="B47" s="682"/>
      <c r="C47" s="660" t="s">
        <v>31</v>
      </c>
      <c r="D47" s="661"/>
      <c r="E47" s="661"/>
      <c r="F47" s="661"/>
      <c r="G47" s="661"/>
      <c r="H47" s="662"/>
      <c r="I47" s="94"/>
      <c r="J47" s="2" t="s">
        <v>4</v>
      </c>
      <c r="K47" s="1">
        <f>COUNTIF(K$5:K$34,"&lt;79,5%")-SUM(K40:K46)</f>
        <v>0</v>
      </c>
      <c r="L47" s="98"/>
      <c r="M47" s="2" t="s">
        <v>4</v>
      </c>
      <c r="N47" s="1">
        <f>COUNTIF(N$5:N$34,"&lt;79,5%")-SUM(N40:N46)</f>
        <v>0</v>
      </c>
      <c r="O47" s="2" t="s">
        <v>4</v>
      </c>
      <c r="P47" s="1">
        <f>COUNTIF(P$5:P$34,"&lt;79,5%")-SUM(P40:P46)</f>
        <v>0</v>
      </c>
      <c r="Q47" s="9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</row>
    <row r="48" spans="1:63">
      <c r="A48" s="683"/>
      <c r="B48" s="684"/>
      <c r="C48" s="660"/>
      <c r="D48" s="661"/>
      <c r="E48" s="661"/>
      <c r="F48" s="661"/>
      <c r="G48" s="661"/>
      <c r="H48" s="662"/>
      <c r="I48" s="92"/>
      <c r="J48" s="2" t="s">
        <v>15</v>
      </c>
      <c r="K48" s="1">
        <f>COUNTIF(K$5:K$34,"&lt;89,5%")-SUM(K40:K47)</f>
        <v>0</v>
      </c>
      <c r="L48" s="98"/>
      <c r="M48" s="2" t="s">
        <v>15</v>
      </c>
      <c r="N48" s="1">
        <f>COUNTIF(N$5:N$34,"&lt;89,5%")-SUM(N40:N47)</f>
        <v>0</v>
      </c>
      <c r="O48" s="2" t="s">
        <v>15</v>
      </c>
      <c r="P48" s="1">
        <f>COUNTIF(P$5:P$34,"&lt;89,5%")-SUM(P40:P47)</f>
        <v>0</v>
      </c>
      <c r="Q48" s="93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</row>
    <row r="49" spans="1:63" s="11" customFormat="1">
      <c r="A49" s="60"/>
      <c r="B49" s="69"/>
      <c r="C49" s="70"/>
      <c r="D49" s="70"/>
      <c r="E49" s="70"/>
      <c r="F49" s="70"/>
      <c r="G49" s="70"/>
      <c r="H49" s="68"/>
      <c r="I49" s="95"/>
      <c r="J49" s="52" t="s">
        <v>16</v>
      </c>
      <c r="K49" s="53">
        <f>COUNTIF(K$5:K$34,"&lt;=100%")-SUM(K40:K48)</f>
        <v>0</v>
      </c>
      <c r="L49" s="98"/>
      <c r="M49" s="52" t="s">
        <v>16</v>
      </c>
      <c r="N49" s="53">
        <f>COUNTIF(N$5:N$34,"&lt;=100%")-SUM(N40:N48)</f>
        <v>0</v>
      </c>
      <c r="O49" s="52" t="s">
        <v>16</v>
      </c>
      <c r="P49" s="53">
        <f>COUNTIF(P$5:P$34,"&lt;=100%")-SUM(P40:P48)</f>
        <v>0</v>
      </c>
      <c r="Q49" s="1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</row>
    <row r="50" spans="1:63">
      <c r="A50" s="656">
        <v>0.26</v>
      </c>
      <c r="B50" s="657"/>
      <c r="C50" s="660" t="s">
        <v>32</v>
      </c>
      <c r="D50" s="661"/>
      <c r="E50" s="661"/>
      <c r="F50" s="661"/>
      <c r="G50" s="661"/>
      <c r="H50" s="662"/>
      <c r="I50" s="93"/>
      <c r="J50" s="96"/>
      <c r="K50" s="97"/>
      <c r="L50" s="98"/>
      <c r="M50" s="96"/>
      <c r="N50" s="97"/>
      <c r="O50" s="96"/>
      <c r="P50" s="97"/>
      <c r="Q50" s="93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</row>
    <row r="51" spans="1:63">
      <c r="A51" s="658"/>
      <c r="B51" s="659"/>
      <c r="C51" s="660"/>
      <c r="D51" s="661"/>
      <c r="E51" s="661"/>
      <c r="F51" s="661"/>
      <c r="G51" s="661"/>
      <c r="H51" s="662"/>
      <c r="I51" s="94"/>
      <c r="J51" s="96"/>
      <c r="K51" s="97"/>
      <c r="L51" s="98"/>
      <c r="M51" s="96"/>
      <c r="N51" s="97"/>
      <c r="O51" s="96"/>
      <c r="P51" s="97"/>
      <c r="Q51" s="94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</row>
    <row r="52" spans="1:63" ht="13.5" thickBot="1">
      <c r="A52" s="62"/>
      <c r="B52" s="63"/>
      <c r="C52" s="63"/>
      <c r="D52" s="26"/>
      <c r="E52" s="63"/>
      <c r="F52" s="63"/>
      <c r="G52" s="63"/>
      <c r="H52" s="64"/>
      <c r="I52" s="608" t="s">
        <v>12</v>
      </c>
      <c r="J52" s="609"/>
      <c r="K52" s="123" t="str">
        <f>IF(OR(COUNTBLANK(K5:K34)=30,COUNT(K5:K34)=0),"",(COUNTIF(K5:K34,"&gt;=0,5"))/COUNT(K5:K34))</f>
        <v/>
      </c>
      <c r="L52" s="122"/>
      <c r="M52" s="99"/>
      <c r="N52" s="100"/>
      <c r="O52" s="99"/>
      <c r="P52" s="100"/>
      <c r="Q52" s="94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</row>
    <row r="53" spans="1:63" ht="13">
      <c r="B53" s="48"/>
      <c r="C53" s="48"/>
      <c r="D53" s="3"/>
      <c r="E53" s="48"/>
      <c r="F53" s="48"/>
      <c r="G53" s="48"/>
      <c r="M53" s="54"/>
      <c r="N53" s="55"/>
      <c r="O53" s="54"/>
      <c r="P53" s="55"/>
      <c r="Q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</row>
    <row r="54" spans="1:63">
      <c r="A54" s="19"/>
      <c r="B54" s="12"/>
      <c r="C54" s="12"/>
      <c r="D54" s="11"/>
      <c r="E54" s="12"/>
      <c r="F54" s="12"/>
      <c r="G54" s="12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</row>
    <row r="55" spans="1:63">
      <c r="B55" s="71"/>
      <c r="C55" s="71"/>
      <c r="D55" s="48"/>
      <c r="E55" s="48"/>
      <c r="F55" s="48"/>
      <c r="G55" s="48"/>
    </row>
    <row r="56" spans="1:63">
      <c r="B56" s="72"/>
      <c r="C56" s="72"/>
      <c r="O56" s="11"/>
      <c r="P56" s="11"/>
    </row>
    <row r="58" spans="1:63">
      <c r="B58" s="71"/>
      <c r="C58" s="71"/>
    </row>
    <row r="59" spans="1:63">
      <c r="B59" s="72"/>
      <c r="C59" s="72"/>
    </row>
  </sheetData>
  <sheetProtection algorithmName="SHA-512" hashValue="YkLByZ0sp6JvMSNTlOsvfkPaMmEWJxqHhHpGU3wBwuamWuCybvFxmQ62O0CpGJeW0t3tTDv1L6NAiVJCX+oHIg==" saltValue="IaedWeeclVIP96fHvpp+qw==" spinCount="100000" sheet="1" objects="1" scenarios="1"/>
  <mergeCells count="102">
    <mergeCell ref="AB36:AC36"/>
    <mergeCell ref="S2:W2"/>
    <mergeCell ref="AB2:AF2"/>
    <mergeCell ref="AL2:AM2"/>
    <mergeCell ref="AG2:AK2"/>
    <mergeCell ref="AO2:AR2"/>
    <mergeCell ref="AW2:AX2"/>
    <mergeCell ref="AS2:AU2"/>
    <mergeCell ref="BI36:BJ36"/>
    <mergeCell ref="BI34:BJ34"/>
    <mergeCell ref="BI29:BJ29"/>
    <mergeCell ref="BI30:BJ30"/>
    <mergeCell ref="BI31:BJ31"/>
    <mergeCell ref="BI32:BJ32"/>
    <mergeCell ref="BI33:BJ33"/>
    <mergeCell ref="BI24:BJ24"/>
    <mergeCell ref="BI25:BJ25"/>
    <mergeCell ref="BI26:BJ26"/>
    <mergeCell ref="BI27:BJ27"/>
    <mergeCell ref="BI28:BJ28"/>
    <mergeCell ref="AB33:AC33"/>
    <mergeCell ref="AB34:AC34"/>
    <mergeCell ref="BI5:BJ5"/>
    <mergeCell ref="BI6:BJ6"/>
    <mergeCell ref="BI7:BJ7"/>
    <mergeCell ref="BI8:BJ8"/>
    <mergeCell ref="BI9:BJ9"/>
    <mergeCell ref="BI10:BJ10"/>
    <mergeCell ref="BI11:BJ11"/>
    <mergeCell ref="BI12:BJ12"/>
    <mergeCell ref="BI13:BJ13"/>
    <mergeCell ref="BI14:BJ14"/>
    <mergeCell ref="BI15:BJ15"/>
    <mergeCell ref="BI16:BJ16"/>
    <mergeCell ref="AB9:AC9"/>
    <mergeCell ref="AB10:AC10"/>
    <mergeCell ref="AB11:AC11"/>
    <mergeCell ref="AB12:AC12"/>
    <mergeCell ref="BI17:BJ17"/>
    <mergeCell ref="BI18:BJ18"/>
    <mergeCell ref="AB28:AC28"/>
    <mergeCell ref="AB29:AC29"/>
    <mergeCell ref="AB30:AC30"/>
    <mergeCell ref="AB27:AC27"/>
    <mergeCell ref="AB18:AC18"/>
    <mergeCell ref="AB19:AC19"/>
    <mergeCell ref="AB20:AC20"/>
    <mergeCell ref="AB21:AC21"/>
    <mergeCell ref="AB22:AC22"/>
    <mergeCell ref="BI19:BJ19"/>
    <mergeCell ref="BI20:BJ20"/>
    <mergeCell ref="BI21:BJ21"/>
    <mergeCell ref="BI22:BJ22"/>
    <mergeCell ref="BI23:BJ23"/>
    <mergeCell ref="AO1:AY1"/>
    <mergeCell ref="AZ1:BK1"/>
    <mergeCell ref="AZ2:BA2"/>
    <mergeCell ref="BB2:BH2"/>
    <mergeCell ref="BI2:BJ2"/>
    <mergeCell ref="BI3:BJ3"/>
    <mergeCell ref="AY2:AY4"/>
    <mergeCell ref="A50:B51"/>
    <mergeCell ref="C50:H51"/>
    <mergeCell ref="E1:H2"/>
    <mergeCell ref="H3:H4"/>
    <mergeCell ref="A44:B45"/>
    <mergeCell ref="A38:E39"/>
    <mergeCell ref="E3:G3"/>
    <mergeCell ref="C44:H45"/>
    <mergeCell ref="C41:H42"/>
    <mergeCell ref="C47:H48"/>
    <mergeCell ref="A47:B48"/>
    <mergeCell ref="A41:B42"/>
    <mergeCell ref="BK2:BK4"/>
    <mergeCell ref="I6:I34"/>
    <mergeCell ref="BI4:BJ4"/>
    <mergeCell ref="AB13:AC13"/>
    <mergeCell ref="AB14:AC14"/>
    <mergeCell ref="I52:J52"/>
    <mergeCell ref="O1:P3"/>
    <mergeCell ref="J1:K3"/>
    <mergeCell ref="M1:N3"/>
    <mergeCell ref="I1:I4"/>
    <mergeCell ref="AB1:AN1"/>
    <mergeCell ref="AN2:AN4"/>
    <mergeCell ref="S1:AA1"/>
    <mergeCell ref="AA2:AA4"/>
    <mergeCell ref="AB3:AC3"/>
    <mergeCell ref="AB4:AC4"/>
    <mergeCell ref="AB5:AC5"/>
    <mergeCell ref="AB6:AC6"/>
    <mergeCell ref="AB7:AC7"/>
    <mergeCell ref="AB31:AC31"/>
    <mergeCell ref="AB32:AC32"/>
    <mergeCell ref="AB23:AC23"/>
    <mergeCell ref="AB24:AC24"/>
    <mergeCell ref="AB25:AC25"/>
    <mergeCell ref="AB26:AC26"/>
    <mergeCell ref="AB15:AC15"/>
    <mergeCell ref="AB16:AC16"/>
    <mergeCell ref="AB17:AC17"/>
    <mergeCell ref="AB8:AC8"/>
  </mergeCells>
  <phoneticPr fontId="0" type="noConversion"/>
  <conditionalFormatting sqref="K5">
    <cfRule type="cellIs" dxfId="246" priority="179" stopIfTrue="1" operator="equal">
      <formula>"Absent(e)"</formula>
    </cfRule>
    <cfRule type="cellIs" dxfId="245" priority="180" stopIfTrue="1" operator="equal">
      <formula>"Incomplet"</formula>
    </cfRule>
    <cfRule type="expression" dxfId="244" priority="181" stopIfTrue="1">
      <formula>AND($K5&lt;&gt;"",$K5&gt;=0.5)</formula>
    </cfRule>
  </conditionalFormatting>
  <conditionalFormatting sqref="AB5 R5:Z5 R6:R34 AZ5:BF5 AD5:AM5">
    <cfRule type="expression" dxfId="243" priority="237" stopIfTrue="1">
      <formula>#REF!="a"</formula>
    </cfRule>
    <cfRule type="cellIs" dxfId="242" priority="238" stopIfTrue="1" operator="equal">
      <formula>"a"</formula>
    </cfRule>
  </conditionalFormatting>
  <conditionalFormatting sqref="AY5:AY34 BK5:BK35 AN5:AN34 AA5:AA34">
    <cfRule type="cellIs" dxfId="241" priority="244" stopIfTrue="1" operator="equal">
      <formula>"incomplet"</formula>
    </cfRule>
    <cfRule type="cellIs" dxfId="240" priority="245" stopIfTrue="1" operator="equal">
      <formula>"absent(e)"</formula>
    </cfRule>
  </conditionalFormatting>
  <conditionalFormatting sqref="M4">
    <cfRule type="cellIs" dxfId="239" priority="167" stopIfTrue="1" operator="equal">
      <formula>0</formula>
    </cfRule>
  </conditionalFormatting>
  <conditionalFormatting sqref="H5:H34">
    <cfRule type="cellIs" dxfId="238" priority="284" stopIfTrue="1" operator="equal">
      <formula>"a"</formula>
    </cfRule>
  </conditionalFormatting>
  <conditionalFormatting sqref="E5:G34">
    <cfRule type="expression" dxfId="237" priority="294" stopIfTrue="1">
      <formula>$J5="Absent(e)"</formula>
    </cfRule>
    <cfRule type="expression" dxfId="236" priority="295" stopIfTrue="1">
      <formula>$J5="Incomplet"</formula>
    </cfRule>
    <cfRule type="expression" dxfId="235" priority="296" stopIfTrue="1">
      <formula>AND($J5&lt;&gt;"",$J5&gt;=$J$4/2)</formula>
    </cfRule>
  </conditionalFormatting>
  <conditionalFormatting sqref="J5">
    <cfRule type="cellIs" dxfId="234" priority="297" stopIfTrue="1" operator="equal">
      <formula>"Absent(e)"</formula>
    </cfRule>
    <cfRule type="cellIs" dxfId="233" priority="298" stopIfTrue="1" operator="equal">
      <formula>"Incomplet"</formula>
    </cfRule>
    <cfRule type="expression" dxfId="232" priority="299" stopIfTrue="1">
      <formula>AND($J5&lt;&gt;"",$J5&gt;=$J$4/2)</formula>
    </cfRule>
  </conditionalFormatting>
  <conditionalFormatting sqref="M5:P34">
    <cfRule type="expression" dxfId="231" priority="300" stopIfTrue="1">
      <formula>$J5=""</formula>
    </cfRule>
    <cfRule type="cellIs" dxfId="230" priority="301" stopIfTrue="1" operator="equal">
      <formula>"Incomplet"</formula>
    </cfRule>
    <cfRule type="expression" dxfId="229" priority="302" stopIfTrue="1">
      <formula>OR($H5="a",M5="Absent(e)")</formula>
    </cfRule>
  </conditionalFormatting>
  <conditionalFormatting sqref="O4">
    <cfRule type="cellIs" dxfId="228" priority="85" stopIfTrue="1" operator="equal">
      <formula>0</formula>
    </cfRule>
  </conditionalFormatting>
  <conditionalFormatting sqref="S4">
    <cfRule type="expression" dxfId="227" priority="81" stopIfTrue="1">
      <formula>#REF!="a"</formula>
    </cfRule>
    <cfRule type="cellIs" dxfId="226" priority="82" stopIfTrue="1" operator="equal">
      <formula>"a"</formula>
    </cfRule>
  </conditionalFormatting>
  <conditionalFormatting sqref="T4 AO4:AX34">
    <cfRule type="expression" dxfId="225" priority="79" stopIfTrue="1">
      <formula>#REF!="a"</formula>
    </cfRule>
    <cfRule type="cellIs" dxfId="224" priority="80" stopIfTrue="1" operator="equal">
      <formula>"a"</formula>
    </cfRule>
  </conditionalFormatting>
  <conditionalFormatting sqref="U4">
    <cfRule type="expression" dxfId="223" priority="77" stopIfTrue="1">
      <formula>#REF!="a"</formula>
    </cfRule>
    <cfRule type="cellIs" dxfId="222" priority="78" stopIfTrue="1" operator="equal">
      <formula>"a"</formula>
    </cfRule>
  </conditionalFormatting>
  <conditionalFormatting sqref="V4">
    <cfRule type="expression" dxfId="221" priority="75" stopIfTrue="1">
      <formula>#REF!="a"</formula>
    </cfRule>
    <cfRule type="cellIs" dxfId="220" priority="76" stopIfTrue="1" operator="equal">
      <formula>"a"</formula>
    </cfRule>
  </conditionalFormatting>
  <conditionalFormatting sqref="W4">
    <cfRule type="expression" dxfId="219" priority="73" stopIfTrue="1">
      <formula>#REF!="a"</formula>
    </cfRule>
    <cfRule type="cellIs" dxfId="218" priority="74" stopIfTrue="1" operator="equal">
      <formula>"a"</formula>
    </cfRule>
  </conditionalFormatting>
  <conditionalFormatting sqref="X4">
    <cfRule type="expression" dxfId="217" priority="71" stopIfTrue="1">
      <formula>#REF!="a"</formula>
    </cfRule>
    <cfRule type="cellIs" dxfId="216" priority="72" stopIfTrue="1" operator="equal">
      <formula>"a"</formula>
    </cfRule>
  </conditionalFormatting>
  <conditionalFormatting sqref="Y4">
    <cfRule type="expression" dxfId="215" priority="69" stopIfTrue="1">
      <formula>#REF!="a"</formula>
    </cfRule>
    <cfRule type="cellIs" dxfId="214" priority="70" stopIfTrue="1" operator="equal">
      <formula>"a"</formula>
    </cfRule>
  </conditionalFormatting>
  <conditionalFormatting sqref="Z4">
    <cfRule type="expression" dxfId="213" priority="67" stopIfTrue="1">
      <formula>#REF!="a"</formula>
    </cfRule>
    <cfRule type="cellIs" dxfId="212" priority="68" stopIfTrue="1" operator="equal">
      <formula>"a"</formula>
    </cfRule>
  </conditionalFormatting>
  <conditionalFormatting sqref="AZ4:BI4">
    <cfRule type="expression" dxfId="211" priority="29" stopIfTrue="1">
      <formula>#REF!="a"</formula>
    </cfRule>
    <cfRule type="cellIs" dxfId="210" priority="30" stopIfTrue="1" operator="equal">
      <formula>"a"</formula>
    </cfRule>
  </conditionalFormatting>
  <conditionalFormatting sqref="AB4">
    <cfRule type="expression" dxfId="209" priority="57" stopIfTrue="1">
      <formula>#REF!="a"</formula>
    </cfRule>
    <cfRule type="cellIs" dxfId="208" priority="58" stopIfTrue="1" operator="equal">
      <formula>"a"</formula>
    </cfRule>
  </conditionalFormatting>
  <conditionalFormatting sqref="AD4">
    <cfRule type="expression" dxfId="207" priority="55" stopIfTrue="1">
      <formula>#REF!="a"</formula>
    </cfRule>
    <cfRule type="cellIs" dxfId="206" priority="56" stopIfTrue="1" operator="equal">
      <formula>"a"</formula>
    </cfRule>
  </conditionalFormatting>
  <conditionalFormatting sqref="AE4:AH4">
    <cfRule type="expression" dxfId="205" priority="53" stopIfTrue="1">
      <formula>#REF!="a"</formula>
    </cfRule>
    <cfRule type="cellIs" dxfId="204" priority="54" stopIfTrue="1" operator="equal">
      <formula>"a"</formula>
    </cfRule>
  </conditionalFormatting>
  <conditionalFormatting sqref="AI4">
    <cfRule type="expression" dxfId="203" priority="51" stopIfTrue="1">
      <formula>#REF!="a"</formula>
    </cfRule>
    <cfRule type="cellIs" dxfId="202" priority="52" stopIfTrue="1" operator="equal">
      <formula>"a"</formula>
    </cfRule>
  </conditionalFormatting>
  <conditionalFormatting sqref="AJ4:AK4">
    <cfRule type="expression" dxfId="201" priority="49" stopIfTrue="1">
      <formula>#REF!="a"</formula>
    </cfRule>
    <cfRule type="cellIs" dxfId="200" priority="50" stopIfTrue="1" operator="equal">
      <formula>"a"</formula>
    </cfRule>
  </conditionalFormatting>
  <conditionalFormatting sqref="AL4:AM4">
    <cfRule type="expression" dxfId="199" priority="41" stopIfTrue="1">
      <formula>#REF!="a"</formula>
    </cfRule>
    <cfRule type="cellIs" dxfId="198" priority="42" stopIfTrue="1" operator="equal">
      <formula>"a"</formula>
    </cfRule>
  </conditionalFormatting>
  <conditionalFormatting sqref="S6:Z34">
    <cfRule type="expression" dxfId="197" priority="15" stopIfTrue="1">
      <formula>#REF!="a"</formula>
    </cfRule>
    <cfRule type="cellIs" dxfId="196" priority="16" stopIfTrue="1" operator="equal">
      <formula>"a"</formula>
    </cfRule>
  </conditionalFormatting>
  <conditionalFormatting sqref="AB6:AB34 AD6:AM34">
    <cfRule type="expression" dxfId="195" priority="13" stopIfTrue="1">
      <formula>#REF!="a"</formula>
    </cfRule>
    <cfRule type="cellIs" dxfId="194" priority="14" stopIfTrue="1" operator="equal">
      <formula>"a"</formula>
    </cfRule>
  </conditionalFormatting>
  <conditionalFormatting sqref="BG5:BI5">
    <cfRule type="expression" dxfId="193" priority="11" stopIfTrue="1">
      <formula>#REF!="a"</formula>
    </cfRule>
    <cfRule type="cellIs" dxfId="192" priority="12" stopIfTrue="1" operator="equal">
      <formula>"a"</formula>
    </cfRule>
  </conditionalFormatting>
  <conditionalFormatting sqref="AZ6:BF34">
    <cfRule type="expression" dxfId="191" priority="9" stopIfTrue="1">
      <formula>#REF!="a"</formula>
    </cfRule>
    <cfRule type="cellIs" dxfId="190" priority="10" stopIfTrue="1" operator="equal">
      <formula>"a"</formula>
    </cfRule>
  </conditionalFormatting>
  <conditionalFormatting sqref="BG6:BI34">
    <cfRule type="expression" dxfId="189" priority="7" stopIfTrue="1">
      <formula>#REF!="a"</formula>
    </cfRule>
    <cfRule type="cellIs" dxfId="188" priority="8" stopIfTrue="1" operator="equal">
      <formula>"a"</formula>
    </cfRule>
  </conditionalFormatting>
  <conditionalFormatting sqref="K6:K34">
    <cfRule type="cellIs" dxfId="187" priority="1" stopIfTrue="1" operator="equal">
      <formula>"Absent(e)"</formula>
    </cfRule>
    <cfRule type="cellIs" dxfId="186" priority="2" stopIfTrue="1" operator="equal">
      <formula>"Incomplet"</formula>
    </cfRule>
    <cfRule type="expression" dxfId="185" priority="3" stopIfTrue="1">
      <formula>AND($K6&lt;&gt;"",$K6&gt;=0.5)</formula>
    </cfRule>
  </conditionalFormatting>
  <conditionalFormatting sqref="J6:J34">
    <cfRule type="cellIs" dxfId="184" priority="4" stopIfTrue="1" operator="equal">
      <formula>"Absent(e)"</formula>
    </cfRule>
    <cfRule type="cellIs" dxfId="183" priority="5" stopIfTrue="1" operator="equal">
      <formula>"Incomplet"</formula>
    </cfRule>
    <cfRule type="expression" dxfId="182" priority="6" stopIfTrue="1">
      <formula>AND($J6&lt;&gt;"",$J6&gt;=$J$4/2)</formula>
    </cfRule>
  </conditionalFormatting>
  <dataValidations count="2">
    <dataValidation operator="lessThanOrEqual" allowBlank="1" showInputMessage="1" showErrorMessage="1" sqref="R1:S1 M1 AN35:BJ35 O1 L2:L34 J1 J4 M4:P34 K4:K34"/>
    <dataValidation allowBlank="1" showDropDown="1" showInputMessage="1" showErrorMessage="1" sqref="H5:H34"/>
  </dataValidations>
  <pageMargins left="0.39370078740157483" right="0.23622047244094491" top="0.47244094488188981" bottom="0.35433070866141736" header="0.31496062992125984" footer="0.23622047244094491"/>
  <pageSetup paperSize="9" scale="63" fitToWidth="0" pageOrder="overThenDown" orientation="landscape" horizontalDpi="300" verticalDpi="300" r:id="rId1"/>
  <headerFooter>
    <oddFooter>&amp;LÉvaluation externe FESeC - EDM - juin 2015&amp;C&amp;A</oddFooter>
  </headerFooter>
  <colBreaks count="2" manualBreakCount="2">
    <brk id="16" min="2" max="51" man="1"/>
    <brk id="40" max="51" man="1"/>
  </colBreaks>
  <cellWatches>
    <cellWatch r="L5"/>
  </cellWatches>
  <ignoredErrors>
    <ignoredError sqref="S410:S411 S407 S413:S423 S405" unlockedFormula="1"/>
    <ignoredError sqref="J41 M41 O41" twoDigitTextYear="1"/>
    <ignoredError sqref="N37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50"/>
  </sheetPr>
  <dimension ref="A1:EY1166"/>
  <sheetViews>
    <sheetView showGridLines="0" view="pageBreakPreview" topLeftCell="A394" zoomScaleNormal="130" zoomScaleSheetLayoutView="100" workbookViewId="0">
      <selection activeCell="E9" sqref="E9"/>
    </sheetView>
  </sheetViews>
  <sheetFormatPr baseColWidth="10" defaultColWidth="10.7265625" defaultRowHeight="13"/>
  <cols>
    <col min="1" max="1" width="10.7265625" style="145" customWidth="1"/>
    <col min="2" max="2" width="11.54296875" style="138" customWidth="1"/>
    <col min="3" max="3" width="3.7265625" style="138" customWidth="1"/>
    <col min="4" max="4" width="4.1796875" style="144" bestFit="1" customWidth="1"/>
    <col min="5" max="5" width="29.54296875" style="138" customWidth="1"/>
    <col min="6" max="6" width="4" style="138" customWidth="1"/>
    <col min="7" max="7" width="2" style="138" customWidth="1"/>
    <col min="8" max="8" width="3.7265625" style="138" customWidth="1"/>
    <col min="9" max="9" width="2" style="138" customWidth="1"/>
    <col min="10" max="10" width="2" style="143" customWidth="1"/>
    <col min="11" max="11" width="5" style="142" customWidth="1"/>
    <col min="12" max="12" width="2" style="141" customWidth="1"/>
    <col min="13" max="13" width="2" style="140" customWidth="1"/>
    <col min="14" max="14" width="7" style="138" customWidth="1"/>
    <col min="15" max="15" width="2" style="138" customWidth="1"/>
    <col min="16" max="16" width="10.7265625" style="139" customWidth="1"/>
    <col min="17" max="40" width="11.54296875" style="138" customWidth="1"/>
    <col min="41" max="75" width="10.7265625" style="137"/>
    <col min="76" max="155" width="11.54296875" style="138" customWidth="1"/>
    <col min="156" max="16384" width="10.7265625" style="137"/>
  </cols>
  <sheetData>
    <row r="1" spans="1:155" ht="15.5">
      <c r="A1" s="721"/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</row>
    <row r="2" spans="1:155" ht="15.5">
      <c r="A2" s="722" t="s">
        <v>43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55">
      <c r="A3" s="213"/>
      <c r="B3" s="150"/>
      <c r="C3" s="150"/>
      <c r="D3" s="149"/>
      <c r="E3" s="150"/>
      <c r="F3" s="150"/>
      <c r="G3" s="150"/>
      <c r="H3" s="150"/>
      <c r="I3" s="150"/>
      <c r="J3" s="361"/>
      <c r="K3" s="148"/>
      <c r="L3" s="147"/>
      <c r="M3" s="146"/>
      <c r="N3" s="150"/>
      <c r="O3" s="150"/>
      <c r="P3" s="198"/>
    </row>
    <row r="4" spans="1:155" ht="18">
      <c r="A4" s="723" t="s">
        <v>253</v>
      </c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</row>
    <row r="5" spans="1:155">
      <c r="A5" s="213"/>
      <c r="B5" s="150"/>
      <c r="C5" s="150"/>
      <c r="D5" s="149"/>
      <c r="E5" s="150"/>
      <c r="F5" s="150"/>
      <c r="G5" s="150"/>
      <c r="H5" s="150"/>
      <c r="I5" s="150"/>
      <c r="J5" s="361"/>
      <c r="K5" s="148"/>
      <c r="L5" s="147"/>
      <c r="M5" s="146"/>
      <c r="N5" s="150"/>
      <c r="O5" s="150"/>
      <c r="P5" s="198"/>
    </row>
    <row r="6" spans="1:155">
      <c r="A6" s="322"/>
      <c r="B6" s="725">
        <f>'Encodage réponses Es'!B1:I1</f>
        <v>0</v>
      </c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198"/>
    </row>
    <row r="7" spans="1:155" ht="27" customHeight="1">
      <c r="A7" s="238" t="s">
        <v>44</v>
      </c>
      <c r="B7" s="238">
        <f>'Encodage réponses Es'!C3</f>
        <v>0</v>
      </c>
      <c r="C7" s="150"/>
      <c r="D7" s="149"/>
      <c r="E7" s="150"/>
      <c r="F7" s="150"/>
      <c r="G7" s="150"/>
      <c r="H7" s="150"/>
      <c r="I7" s="150"/>
      <c r="J7" s="361"/>
      <c r="K7" s="148"/>
      <c r="L7" s="147"/>
      <c r="M7" s="146"/>
      <c r="N7" s="150"/>
      <c r="O7" s="150"/>
      <c r="P7" s="198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</row>
    <row r="8" spans="1:155" ht="15.5">
      <c r="A8" s="724" t="str">
        <f>CONCATENATE("Synthèse des résultats de l'élève : ",Résultats!$E5," ",Résultats!$F5)</f>
        <v xml:space="preserve">Synthèse des résultats de l'élève :  </v>
      </c>
      <c r="B8" s="724"/>
      <c r="C8" s="724"/>
      <c r="D8" s="724"/>
      <c r="E8" s="724"/>
      <c r="F8" s="724"/>
      <c r="G8" s="724"/>
      <c r="H8" s="724"/>
      <c r="I8" s="724"/>
      <c r="J8" s="724"/>
      <c r="K8" s="724"/>
      <c r="L8" s="237"/>
      <c r="M8" s="718" t="str">
        <f>IF(Résultats!$J5="Absent(e)","Absent(e)",IF(Résultats!$J5="Incomplet","Incomplet",""))</f>
        <v/>
      </c>
      <c r="N8" s="718"/>
      <c r="O8" s="718"/>
      <c r="P8" s="718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</row>
    <row r="9" spans="1:155" ht="15.5">
      <c r="A9" s="236"/>
      <c r="B9" s="235"/>
      <c r="C9" s="150"/>
      <c r="D9" s="149"/>
      <c r="E9" s="150"/>
      <c r="F9" s="150"/>
      <c r="G9" s="150"/>
      <c r="H9" s="150"/>
      <c r="I9" s="150"/>
      <c r="J9" s="361"/>
      <c r="K9" s="148"/>
      <c r="L9" s="147"/>
      <c r="M9" s="146"/>
      <c r="N9" s="150"/>
      <c r="O9" s="150"/>
      <c r="P9" s="198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</row>
    <row r="10" spans="1:155" s="173" customFormat="1" ht="18" customHeight="1">
      <c r="A10" s="234" t="s">
        <v>47</v>
      </c>
      <c r="B10" s="233"/>
      <c r="C10" s="362"/>
      <c r="D10" s="228"/>
      <c r="E10" s="232"/>
      <c r="F10" s="232"/>
      <c r="G10" s="232"/>
      <c r="H10" s="232"/>
      <c r="I10" s="232"/>
      <c r="J10" s="231"/>
      <c r="K10" s="230"/>
      <c r="L10" s="229"/>
      <c r="M10" s="228"/>
      <c r="N10" s="227" t="str">
        <f>IF(OR(Résultats!$J5="Absent(e)",Résultats!$J5="Incomplet"),"",Résultats!$J5)</f>
        <v/>
      </c>
      <c r="O10" s="226" t="str">
        <f>"/"</f>
        <v>/</v>
      </c>
      <c r="P10" s="225">
        <f>Résultats!$J$4</f>
        <v>80</v>
      </c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</row>
    <row r="11" spans="1:155" ht="14">
      <c r="A11" s="224"/>
      <c r="B11" s="221"/>
      <c r="C11" s="220"/>
      <c r="D11" s="219"/>
      <c r="E11" s="218"/>
      <c r="F11" s="218"/>
      <c r="G11" s="218"/>
      <c r="H11" s="218"/>
      <c r="I11" s="218"/>
      <c r="J11" s="217"/>
      <c r="K11" s="216"/>
      <c r="L11" s="215"/>
      <c r="M11" s="214"/>
      <c r="N11" s="219"/>
      <c r="O11" s="219"/>
      <c r="P11" s="223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</row>
    <row r="12" spans="1:155" ht="15.5">
      <c r="A12" s="222"/>
      <c r="B12" s="221"/>
      <c r="C12" s="220"/>
      <c r="D12" s="219"/>
      <c r="E12" s="218"/>
      <c r="F12" s="218"/>
      <c r="G12" s="218"/>
      <c r="H12" s="218"/>
      <c r="I12" s="218"/>
      <c r="J12" s="217"/>
      <c r="K12" s="216"/>
      <c r="L12" s="215"/>
      <c r="M12" s="214"/>
      <c r="N12" s="719" t="str">
        <f>IF(N10="","",N10/P10)</f>
        <v/>
      </c>
      <c r="O12" s="719"/>
      <c r="P12" s="719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</row>
    <row r="13" spans="1:155">
      <c r="A13" s="213"/>
      <c r="B13" s="150"/>
      <c r="C13" s="150"/>
      <c r="D13" s="149"/>
      <c r="E13" s="150"/>
      <c r="F13" s="150"/>
      <c r="G13" s="150"/>
      <c r="H13" s="150"/>
      <c r="I13" s="150"/>
      <c r="J13" s="361"/>
      <c r="K13" s="148"/>
      <c r="L13" s="147"/>
      <c r="M13" s="212"/>
      <c r="N13" s="149"/>
      <c r="O13" s="149"/>
      <c r="P13" s="198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</row>
    <row r="14" spans="1:155" s="173" customFormat="1" ht="18" customHeight="1">
      <c r="A14" s="183" t="s">
        <v>57</v>
      </c>
      <c r="B14" s="182"/>
      <c r="C14" s="181"/>
      <c r="D14" s="181"/>
      <c r="E14" s="180"/>
      <c r="F14" s="180"/>
      <c r="G14" s="180"/>
      <c r="H14" s="179"/>
      <c r="I14" s="179"/>
      <c r="J14" s="706" t="str">
        <f>IF(Résultats!$M5="","",Résultats!$M5)</f>
        <v/>
      </c>
      <c r="K14" s="706"/>
      <c r="L14" s="706"/>
      <c r="M14" s="178" t="str">
        <f>"/"</f>
        <v>/</v>
      </c>
      <c r="N14" s="177">
        <f>Résultats!$M$4</f>
        <v>40</v>
      </c>
      <c r="O14" s="176"/>
      <c r="P14" s="175" t="str">
        <f>IF(OR(J14="",J14="Absent(e)",J14="Incomplet"),"",J14/N14)</f>
        <v/>
      </c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</row>
    <row r="15" spans="1:155" s="173" customFormat="1" ht="18" customHeight="1">
      <c r="A15" s="707" t="s">
        <v>73</v>
      </c>
      <c r="B15" s="708"/>
      <c r="C15" s="708"/>
      <c r="D15" s="708"/>
      <c r="E15" s="708"/>
      <c r="F15" s="358"/>
      <c r="G15" s="358"/>
      <c r="H15" s="709" t="str">
        <f>IF(OR(Résultats!$AA5="Absent(e)",Résultats!$AA5="Incomplet"),"",Résultats!$AA5)</f>
        <v/>
      </c>
      <c r="I15" s="709"/>
      <c r="J15" s="168" t="str">
        <f>"/"</f>
        <v>/</v>
      </c>
      <c r="K15" s="167">
        <f>Résultats!$AA$2</f>
        <v>19</v>
      </c>
      <c r="L15" s="191"/>
      <c r="M15" s="191"/>
      <c r="N15" s="190"/>
      <c r="O15" s="323"/>
      <c r="P15" s="188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</row>
    <row r="16" spans="1:155" s="173" customFormat="1" ht="13.15" customHeight="1">
      <c r="A16" s="197" t="s">
        <v>139</v>
      </c>
      <c r="B16" s="196"/>
      <c r="C16" s="196"/>
      <c r="D16" s="196"/>
      <c r="E16" s="196"/>
      <c r="F16" s="196"/>
      <c r="G16" s="196"/>
      <c r="H16" s="195"/>
      <c r="I16" s="194"/>
      <c r="J16" s="193"/>
      <c r="K16" s="192"/>
      <c r="L16" s="191"/>
      <c r="M16" s="191"/>
      <c r="N16" s="190"/>
      <c r="O16" s="323"/>
      <c r="P16" s="188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</row>
    <row r="17" spans="1:155" s="173" customFormat="1" ht="13.15" customHeight="1">
      <c r="A17" s="197" t="s">
        <v>142</v>
      </c>
      <c r="B17" s="196"/>
      <c r="C17" s="196"/>
      <c r="D17" s="196"/>
      <c r="E17" s="196"/>
      <c r="F17" s="196"/>
      <c r="G17" s="196"/>
      <c r="H17" s="195"/>
      <c r="I17" s="194"/>
      <c r="J17" s="193"/>
      <c r="K17" s="192"/>
      <c r="L17" s="191"/>
      <c r="M17" s="191"/>
      <c r="N17" s="190"/>
      <c r="O17" s="323"/>
      <c r="P17" s="188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</row>
    <row r="18" spans="1:155" s="186" customFormat="1" ht="13.15" customHeight="1">
      <c r="A18" s="197" t="s">
        <v>74</v>
      </c>
      <c r="B18" s="211"/>
      <c r="C18" s="211"/>
      <c r="D18" s="211"/>
      <c r="E18" s="211"/>
      <c r="F18" s="211"/>
      <c r="G18" s="211"/>
      <c r="H18" s="210"/>
      <c r="I18" s="209"/>
      <c r="J18" s="208"/>
      <c r="K18" s="208"/>
      <c r="L18" s="208"/>
      <c r="M18" s="208"/>
      <c r="N18" s="207"/>
      <c r="O18" s="324"/>
      <c r="P18" s="205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</row>
    <row r="19" spans="1:155" s="186" customFormat="1" ht="13.15" customHeight="1">
      <c r="A19" s="197" t="s">
        <v>84</v>
      </c>
      <c r="B19" s="211"/>
      <c r="C19" s="211"/>
      <c r="D19" s="211"/>
      <c r="E19" s="211"/>
      <c r="F19" s="211"/>
      <c r="G19" s="211"/>
      <c r="H19" s="210"/>
      <c r="I19" s="209"/>
      <c r="J19" s="208"/>
      <c r="K19" s="208"/>
      <c r="L19" s="208"/>
      <c r="M19" s="208"/>
      <c r="N19" s="207"/>
      <c r="O19" s="324"/>
      <c r="P19" s="205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</row>
    <row r="20" spans="1:155" s="186" customFormat="1" ht="13.15" customHeight="1">
      <c r="A20" s="197" t="s">
        <v>75</v>
      </c>
      <c r="B20" s="211"/>
      <c r="C20" s="211"/>
      <c r="D20" s="211"/>
      <c r="E20" s="211"/>
      <c r="F20" s="211"/>
      <c r="G20" s="211"/>
      <c r="H20" s="210"/>
      <c r="I20" s="209"/>
      <c r="J20" s="208"/>
      <c r="K20" s="208"/>
      <c r="L20" s="208"/>
      <c r="M20" s="208"/>
      <c r="N20" s="207"/>
      <c r="O20" s="324"/>
      <c r="P20" s="205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</row>
    <row r="21" spans="1:155" s="186" customFormat="1" ht="13.15" customHeight="1">
      <c r="A21" s="197"/>
      <c r="B21" s="211"/>
      <c r="C21" s="211"/>
      <c r="D21" s="211"/>
      <c r="E21" s="211"/>
      <c r="F21" s="211"/>
      <c r="G21" s="211"/>
      <c r="H21" s="210"/>
      <c r="I21" s="209"/>
      <c r="J21" s="208"/>
      <c r="K21" s="208"/>
      <c r="L21" s="208"/>
      <c r="M21" s="208"/>
      <c r="N21" s="207"/>
      <c r="O21" s="324"/>
      <c r="P21" s="205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</row>
    <row r="22" spans="1:155" ht="15.75" customHeight="1">
      <c r="A22" s="703" t="s">
        <v>54</v>
      </c>
      <c r="B22" s="704"/>
      <c r="C22" s="704"/>
      <c r="D22" s="704"/>
      <c r="E22" s="704"/>
      <c r="F22" s="360"/>
      <c r="G22" s="360"/>
      <c r="H22" s="705" t="str">
        <f>IF(OR(Résultats!$AN5="Absent(e)",Résultats!$AN5="Incomplet"),"",Résultats!$AN5)</f>
        <v/>
      </c>
      <c r="I22" s="705"/>
      <c r="J22" s="172" t="str">
        <f>"/"</f>
        <v>/</v>
      </c>
      <c r="K22" s="171">
        <f>Résultats!$AN$2</f>
        <v>21</v>
      </c>
      <c r="L22" s="202"/>
      <c r="M22" s="202"/>
      <c r="N22" s="201"/>
      <c r="O22" s="200"/>
      <c r="P22" s="199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</row>
    <row r="23" spans="1:155" s="151" customFormat="1" ht="13.15" customHeight="1">
      <c r="A23" s="161" t="s">
        <v>76</v>
      </c>
      <c r="B23" s="162"/>
      <c r="C23" s="162"/>
      <c r="D23" s="162"/>
      <c r="E23" s="160"/>
      <c r="F23" s="160"/>
      <c r="G23" s="160"/>
      <c r="H23" s="156"/>
      <c r="I23" s="156"/>
      <c r="J23" s="155"/>
      <c r="K23" s="155"/>
      <c r="L23" s="155"/>
      <c r="M23" s="155"/>
      <c r="N23" s="154"/>
      <c r="O23" s="153"/>
      <c r="P23" s="152"/>
    </row>
    <row r="24" spans="1:155" s="151" customFormat="1" ht="13.15" customHeight="1">
      <c r="A24" s="161" t="s">
        <v>77</v>
      </c>
      <c r="B24" s="162"/>
      <c r="C24" s="162"/>
      <c r="D24" s="162"/>
      <c r="E24" s="160"/>
      <c r="F24" s="160"/>
      <c r="G24" s="160"/>
      <c r="H24" s="156"/>
      <c r="I24" s="156"/>
      <c r="J24" s="155"/>
      <c r="K24" s="155"/>
      <c r="L24" s="155"/>
      <c r="M24" s="155"/>
      <c r="N24" s="154"/>
      <c r="O24" s="153"/>
      <c r="P24" s="152"/>
    </row>
    <row r="25" spans="1:155" s="151" customFormat="1" ht="13.15" customHeight="1">
      <c r="A25" s="161" t="s">
        <v>78</v>
      </c>
      <c r="B25" s="162"/>
      <c r="C25" s="162"/>
      <c r="D25" s="162"/>
      <c r="E25" s="160"/>
      <c r="F25" s="160"/>
      <c r="G25" s="160"/>
      <c r="H25" s="156"/>
      <c r="I25" s="156"/>
      <c r="J25" s="155"/>
      <c r="K25" s="155"/>
      <c r="L25" s="155"/>
      <c r="M25" s="155"/>
      <c r="N25" s="154"/>
      <c r="O25" s="153"/>
      <c r="P25" s="152"/>
    </row>
    <row r="26" spans="1:155" s="151" customFormat="1" ht="13.15" customHeight="1">
      <c r="A26" s="444" t="s">
        <v>141</v>
      </c>
      <c r="B26" s="160"/>
      <c r="C26" s="160"/>
      <c r="D26" s="160"/>
      <c r="E26" s="160"/>
      <c r="F26" s="160"/>
      <c r="G26" s="160"/>
      <c r="H26" s="156"/>
      <c r="I26" s="156"/>
      <c r="J26" s="155"/>
      <c r="K26" s="155"/>
      <c r="L26" s="155"/>
      <c r="M26" s="155"/>
      <c r="N26" s="154"/>
      <c r="O26" s="153"/>
      <c r="P26" s="152"/>
    </row>
    <row r="27" spans="1:155" s="151" customFormat="1" ht="12" customHeight="1">
      <c r="A27" s="325"/>
      <c r="B27" s="326"/>
      <c r="C27" s="326"/>
      <c r="D27" s="326"/>
      <c r="E27" s="326"/>
      <c r="F27" s="326"/>
      <c r="G27" s="326"/>
      <c r="H27" s="327"/>
      <c r="I27" s="327"/>
      <c r="J27" s="328"/>
      <c r="K27" s="328"/>
      <c r="L27" s="328"/>
      <c r="M27" s="328"/>
      <c r="N27" s="329"/>
      <c r="O27" s="330"/>
      <c r="P27" s="331"/>
    </row>
    <row r="28" spans="1:155" s="173" customFormat="1" ht="18" customHeight="1">
      <c r="A28" s="183" t="s">
        <v>58</v>
      </c>
      <c r="B28" s="182"/>
      <c r="C28" s="181"/>
      <c r="D28" s="181"/>
      <c r="E28" s="180"/>
      <c r="F28" s="180"/>
      <c r="G28" s="180"/>
      <c r="H28" s="179"/>
      <c r="I28" s="179"/>
      <c r="J28" s="706" t="str">
        <f>IF(OR(Résultats!$O5="",Résultats!$O5="Incomplet"),"",Résultats!$O5)</f>
        <v/>
      </c>
      <c r="K28" s="706"/>
      <c r="L28" s="706"/>
      <c r="M28" s="178" t="str">
        <f>"/"</f>
        <v>/</v>
      </c>
      <c r="N28" s="177">
        <f>Résultats!$O$4</f>
        <v>40</v>
      </c>
      <c r="O28" s="176"/>
      <c r="P28" s="175" t="str">
        <f>IF(OR(J28="",J28="Absent(e)",J28="Incomplet"),"",J28/N28)</f>
        <v/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</row>
    <row r="29" spans="1:155" s="163" customFormat="1" ht="17.25" customHeight="1">
      <c r="A29" s="707" t="s">
        <v>60</v>
      </c>
      <c r="B29" s="708"/>
      <c r="C29" s="708"/>
      <c r="D29" s="708"/>
      <c r="E29" s="708"/>
      <c r="F29" s="358"/>
      <c r="G29" s="358"/>
      <c r="H29" s="709" t="str">
        <f>IF(OR(Résultats!$AY5="a",Résultats!$AY5="A",Résultats!$AY5=""),"",Résultats!$AY5)</f>
        <v/>
      </c>
      <c r="I29" s="709"/>
      <c r="J29" s="168" t="str">
        <f>"/"</f>
        <v>/</v>
      </c>
      <c r="K29" s="171">
        <f>Résultats!$AY$2</f>
        <v>18</v>
      </c>
      <c r="L29" s="166"/>
      <c r="M29" s="166"/>
      <c r="N29" s="165"/>
      <c r="O29" s="332"/>
      <c r="P29" s="164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</row>
    <row r="30" spans="1:155" s="163" customFormat="1" ht="15" customHeight="1">
      <c r="A30" s="197" t="s">
        <v>79</v>
      </c>
      <c r="B30" s="358"/>
      <c r="C30" s="358"/>
      <c r="D30" s="358"/>
      <c r="E30" s="358"/>
      <c r="F30" s="358"/>
      <c r="G30" s="358"/>
      <c r="H30" s="359"/>
      <c r="I30" s="359"/>
      <c r="J30" s="168"/>
      <c r="K30" s="167"/>
      <c r="L30" s="166"/>
      <c r="M30" s="166"/>
      <c r="N30" s="165"/>
      <c r="O30" s="332"/>
      <c r="P30" s="164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</row>
    <row r="31" spans="1:155" s="163" customFormat="1" ht="12.75" customHeight="1">
      <c r="A31" s="197" t="s">
        <v>143</v>
      </c>
      <c r="B31" s="358"/>
      <c r="C31" s="358"/>
      <c r="D31" s="358"/>
      <c r="E31" s="358"/>
      <c r="F31" s="358"/>
      <c r="G31" s="358"/>
      <c r="H31" s="359"/>
      <c r="I31" s="359"/>
      <c r="J31" s="168"/>
      <c r="K31" s="167"/>
      <c r="L31" s="166"/>
      <c r="M31" s="166"/>
      <c r="N31" s="165"/>
      <c r="O31" s="332"/>
      <c r="P31" s="164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</row>
    <row r="32" spans="1:155" s="163" customFormat="1" ht="12" customHeight="1">
      <c r="A32" s="197" t="s">
        <v>80</v>
      </c>
      <c r="B32" s="358"/>
      <c r="C32" s="358"/>
      <c r="D32" s="358"/>
      <c r="E32" s="358"/>
      <c r="F32" s="358"/>
      <c r="G32" s="358"/>
      <c r="H32" s="359"/>
      <c r="I32" s="359"/>
      <c r="J32" s="168"/>
      <c r="K32" s="167"/>
      <c r="L32" s="166"/>
      <c r="M32" s="166"/>
      <c r="N32" s="165"/>
      <c r="O32" s="332"/>
      <c r="P32" s="164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</row>
    <row r="33" spans="1:155" s="163" customFormat="1" ht="13.5" customHeight="1">
      <c r="A33" s="320" t="s">
        <v>85</v>
      </c>
      <c r="B33" s="358"/>
      <c r="C33" s="358"/>
      <c r="D33" s="358"/>
      <c r="E33" s="358"/>
      <c r="F33" s="358"/>
      <c r="G33" s="358"/>
      <c r="H33" s="359"/>
      <c r="I33" s="359"/>
      <c r="J33" s="168"/>
      <c r="K33" s="167"/>
      <c r="L33" s="166"/>
      <c r="M33" s="166"/>
      <c r="N33" s="165"/>
      <c r="O33" s="332"/>
      <c r="P33" s="164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</row>
    <row r="34" spans="1:155" s="163" customFormat="1" ht="13.5" customHeight="1">
      <c r="A34" s="710" t="s">
        <v>65</v>
      </c>
      <c r="B34" s="711"/>
      <c r="C34" s="711"/>
      <c r="D34" s="711"/>
      <c r="E34" s="711"/>
      <c r="F34" s="711"/>
      <c r="G34" s="711"/>
      <c r="H34" s="709" t="str">
        <f>IF(OR(Résultats!$BK5="Absent(e)",Résultats!$BK5="Incomplet"),"",Résultats!$BK5)</f>
        <v/>
      </c>
      <c r="I34" s="709"/>
      <c r="J34" s="172" t="str">
        <f>"/"</f>
        <v>/</v>
      </c>
      <c r="K34" s="171">
        <f>Résultats!$BK$2</f>
        <v>22</v>
      </c>
      <c r="L34" s="166"/>
      <c r="M34" s="166"/>
      <c r="N34" s="165"/>
      <c r="O34" s="332"/>
      <c r="P34" s="164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</row>
    <row r="35" spans="1:155" s="151" customFormat="1" ht="13.15" customHeight="1">
      <c r="A35" s="161" t="s">
        <v>81</v>
      </c>
      <c r="B35" s="162"/>
      <c r="C35" s="162"/>
      <c r="D35" s="162"/>
      <c r="E35" s="160"/>
      <c r="F35" s="159"/>
      <c r="G35" s="158"/>
      <c r="H35" s="157"/>
      <c r="I35" s="156"/>
      <c r="J35" s="155"/>
      <c r="K35" s="155"/>
      <c r="L35" s="155"/>
      <c r="M35" s="155"/>
      <c r="N35" s="154"/>
      <c r="O35" s="153"/>
      <c r="P35" s="152"/>
    </row>
    <row r="36" spans="1:155" s="151" customFormat="1" ht="13.15" customHeight="1">
      <c r="A36" s="161" t="s">
        <v>83</v>
      </c>
      <c r="B36" s="162"/>
      <c r="C36" s="162"/>
      <c r="D36" s="162"/>
      <c r="E36" s="160"/>
      <c r="F36" s="159"/>
      <c r="G36" s="158"/>
      <c r="H36" s="157"/>
      <c r="I36" s="156"/>
      <c r="J36" s="155"/>
      <c r="K36" s="155"/>
      <c r="L36" s="155"/>
      <c r="M36" s="155"/>
      <c r="N36" s="154"/>
      <c r="O36" s="153"/>
      <c r="P36" s="152"/>
    </row>
    <row r="37" spans="1:155" s="151" customFormat="1" ht="13.15" customHeight="1">
      <c r="A37" s="161" t="s">
        <v>82</v>
      </c>
      <c r="B37" s="160"/>
      <c r="C37" s="160"/>
      <c r="D37" s="160"/>
      <c r="E37" s="160"/>
      <c r="F37" s="159"/>
      <c r="G37" s="158"/>
      <c r="H37" s="157"/>
      <c r="I37" s="156"/>
      <c r="J37" s="155"/>
      <c r="K37" s="155"/>
      <c r="L37" s="155"/>
      <c r="M37" s="155"/>
      <c r="N37" s="154"/>
      <c r="O37" s="153"/>
      <c r="P37" s="152"/>
    </row>
    <row r="38" spans="1:155">
      <c r="A38" s="333"/>
      <c r="B38" s="334"/>
      <c r="C38" s="334"/>
      <c r="D38" s="335"/>
      <c r="E38" s="336"/>
      <c r="F38" s="336"/>
      <c r="G38" s="336"/>
      <c r="H38" s="336"/>
      <c r="I38" s="336"/>
      <c r="J38" s="336"/>
      <c r="K38" s="337"/>
      <c r="L38" s="338"/>
      <c r="M38" s="339"/>
      <c r="N38" s="336"/>
      <c r="O38" s="336"/>
      <c r="P38" s="340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</row>
    <row r="39" spans="1:155" ht="12.5">
      <c r="A39" s="715"/>
      <c r="B39" s="716"/>
      <c r="C39" s="716"/>
      <c r="D39" s="716"/>
      <c r="E39" s="716"/>
      <c r="F39" s="716"/>
      <c r="G39" s="716"/>
      <c r="H39" s="716"/>
      <c r="I39" s="716"/>
      <c r="J39" s="716"/>
      <c r="K39" s="716"/>
      <c r="L39" s="716"/>
      <c r="M39" s="716"/>
      <c r="N39" s="716"/>
      <c r="O39" s="716"/>
      <c r="P39" s="71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</row>
    <row r="40" spans="1:155" ht="15.5">
      <c r="A40" s="721"/>
      <c r="B40" s="721"/>
      <c r="C40" s="721"/>
      <c r="D40" s="721"/>
      <c r="E40" s="721"/>
      <c r="F40" s="721"/>
      <c r="G40" s="721"/>
      <c r="H40" s="721"/>
      <c r="I40" s="721"/>
      <c r="J40" s="721"/>
      <c r="K40" s="721"/>
      <c r="L40" s="721"/>
      <c r="M40" s="721"/>
      <c r="N40" s="721"/>
      <c r="O40" s="721"/>
      <c r="P40" s="721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</row>
    <row r="41" spans="1:155" ht="15.5">
      <c r="A41" s="722" t="s">
        <v>43</v>
      </c>
      <c r="B41" s="722"/>
      <c r="C41" s="722"/>
      <c r="D41" s="722"/>
      <c r="E41" s="722"/>
      <c r="F41" s="722"/>
      <c r="G41" s="722"/>
      <c r="H41" s="722"/>
      <c r="I41" s="722"/>
      <c r="J41" s="722"/>
      <c r="K41" s="722"/>
      <c r="L41" s="722"/>
      <c r="M41" s="722"/>
      <c r="N41" s="722"/>
      <c r="O41" s="722"/>
      <c r="P41" s="722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</row>
    <row r="42" spans="1:155">
      <c r="A42" s="213"/>
      <c r="B42" s="150"/>
      <c r="C42" s="150"/>
      <c r="D42" s="149"/>
      <c r="E42" s="150"/>
      <c r="F42" s="150"/>
      <c r="G42" s="150"/>
      <c r="H42" s="150"/>
      <c r="I42" s="150"/>
      <c r="J42" s="361"/>
      <c r="K42" s="148"/>
      <c r="L42" s="147"/>
      <c r="M42" s="146"/>
      <c r="N42" s="150"/>
      <c r="O42" s="150"/>
      <c r="P42" s="198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</row>
    <row r="43" spans="1:155" ht="18">
      <c r="A43" s="723" t="s">
        <v>254</v>
      </c>
      <c r="B43" s="723"/>
      <c r="C43" s="723"/>
      <c r="D43" s="72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723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</row>
    <row r="44" spans="1:155">
      <c r="A44" s="213"/>
      <c r="B44" s="150"/>
      <c r="C44" s="150"/>
      <c r="D44" s="149"/>
      <c r="E44" s="150"/>
      <c r="F44" s="150"/>
      <c r="G44" s="150"/>
      <c r="H44" s="150"/>
      <c r="I44" s="150"/>
      <c r="J44" s="361"/>
      <c r="K44" s="148"/>
      <c r="L44" s="147"/>
      <c r="M44" s="146"/>
      <c r="N44" s="150"/>
      <c r="O44" s="150"/>
      <c r="P44" s="198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</row>
    <row r="45" spans="1:155">
      <c r="A45" s="213"/>
      <c r="B45" s="725">
        <f>'Encodage réponses Es'!B1:I1</f>
        <v>0</v>
      </c>
      <c r="C45" s="725"/>
      <c r="D45" s="725"/>
      <c r="E45" s="725"/>
      <c r="F45" s="725"/>
      <c r="G45" s="725"/>
      <c r="H45" s="725"/>
      <c r="I45" s="725"/>
      <c r="J45" s="725"/>
      <c r="K45" s="725"/>
      <c r="L45" s="725"/>
      <c r="M45" s="725"/>
      <c r="N45" s="725"/>
      <c r="O45" s="725"/>
      <c r="P45" s="198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</row>
    <row r="46" spans="1:155" ht="27" customHeight="1">
      <c r="A46" s="238" t="s">
        <v>44</v>
      </c>
      <c r="B46" s="238">
        <f>'Encodage réponses Es'!C3</f>
        <v>0</v>
      </c>
      <c r="C46" s="150"/>
      <c r="D46" s="149"/>
      <c r="E46" s="150"/>
      <c r="F46" s="150"/>
      <c r="G46" s="150"/>
      <c r="H46" s="150"/>
      <c r="I46" s="150"/>
      <c r="J46" s="361"/>
      <c r="K46" s="148"/>
      <c r="L46" s="147"/>
      <c r="M46" s="146"/>
      <c r="N46" s="150"/>
      <c r="O46" s="150"/>
      <c r="P46" s="198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</row>
    <row r="47" spans="1:155" ht="15.5">
      <c r="A47" s="724" t="str">
        <f>CONCATENATE("Synthèse des résultats de l'élève : ",Résultats!$E6," ",Résultats!$F6)</f>
        <v xml:space="preserve">Synthèse des résultats de l'élève :  </v>
      </c>
      <c r="B47" s="724"/>
      <c r="C47" s="724"/>
      <c r="D47" s="724"/>
      <c r="E47" s="724"/>
      <c r="F47" s="724"/>
      <c r="G47" s="724"/>
      <c r="H47" s="724"/>
      <c r="I47" s="724"/>
      <c r="J47" s="724"/>
      <c r="K47" s="724"/>
      <c r="L47" s="237"/>
      <c r="M47" s="718" t="str">
        <f>IF(Résultats!$J43="Absent(e)","Absent(e)",IF(Résultats!$J43="Incomplet","Incomplet",""))</f>
        <v/>
      </c>
      <c r="N47" s="718"/>
      <c r="O47" s="718"/>
      <c r="P47" s="718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</row>
    <row r="48" spans="1:155" ht="15.5">
      <c r="A48" s="236"/>
      <c r="B48" s="235"/>
      <c r="C48" s="150"/>
      <c r="D48" s="149"/>
      <c r="E48" s="150"/>
      <c r="F48" s="150"/>
      <c r="G48" s="150"/>
      <c r="H48" s="150"/>
      <c r="I48" s="150"/>
      <c r="J48" s="361"/>
      <c r="K48" s="148"/>
      <c r="L48" s="147"/>
      <c r="M48" s="146"/>
      <c r="N48" s="150"/>
      <c r="O48" s="150"/>
      <c r="P48" s="198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</row>
    <row r="49" spans="1:155" s="173" customFormat="1" ht="18" customHeight="1">
      <c r="A49" s="234" t="s">
        <v>47</v>
      </c>
      <c r="B49" s="233"/>
      <c r="C49" s="362"/>
      <c r="D49" s="228"/>
      <c r="E49" s="232"/>
      <c r="F49" s="232"/>
      <c r="G49" s="232"/>
      <c r="H49" s="232"/>
      <c r="I49" s="232"/>
      <c r="J49" s="231"/>
      <c r="K49" s="230"/>
      <c r="L49" s="229"/>
      <c r="M49" s="228"/>
      <c r="N49" s="227" t="str">
        <f>IF(OR(Résultats!$J6="Absent(e)",Résultats!$J6="Incomplet"),"",Résultats!$J6)</f>
        <v/>
      </c>
      <c r="O49" s="226" t="str">
        <f>"/"</f>
        <v>/</v>
      </c>
      <c r="P49" s="225">
        <f>Résultats!$J$4</f>
        <v>80</v>
      </c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</row>
    <row r="50" spans="1:155" ht="14">
      <c r="A50" s="224"/>
      <c r="B50" s="221"/>
      <c r="C50" s="220"/>
      <c r="D50" s="219"/>
      <c r="E50" s="218"/>
      <c r="F50" s="218"/>
      <c r="G50" s="218"/>
      <c r="H50" s="218"/>
      <c r="I50" s="218"/>
      <c r="J50" s="217"/>
      <c r="K50" s="216"/>
      <c r="L50" s="215"/>
      <c r="M50" s="214"/>
      <c r="N50" s="219"/>
      <c r="O50" s="219"/>
      <c r="P50" s="223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</row>
    <row r="51" spans="1:155" ht="15.5">
      <c r="A51" s="222"/>
      <c r="B51" s="221"/>
      <c r="C51" s="220"/>
      <c r="D51" s="219"/>
      <c r="E51" s="218"/>
      <c r="F51" s="218"/>
      <c r="G51" s="218"/>
      <c r="H51" s="218"/>
      <c r="I51" s="218"/>
      <c r="J51" s="217"/>
      <c r="K51" s="216"/>
      <c r="L51" s="215"/>
      <c r="M51" s="214"/>
      <c r="N51" s="719" t="str">
        <f>IF(N49="","",N49/P49)</f>
        <v/>
      </c>
      <c r="O51" s="719"/>
      <c r="P51" s="719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7"/>
      <c r="DZ51" s="137"/>
      <c r="EA51" s="137"/>
      <c r="EB51" s="137"/>
      <c r="EC51" s="137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</row>
    <row r="52" spans="1:155">
      <c r="A52" s="213"/>
      <c r="B52" s="150"/>
      <c r="C52" s="150"/>
      <c r="D52" s="149"/>
      <c r="E52" s="150"/>
      <c r="F52" s="150"/>
      <c r="G52" s="150"/>
      <c r="H52" s="150"/>
      <c r="I52" s="150"/>
      <c r="J52" s="361"/>
      <c r="K52" s="148"/>
      <c r="L52" s="147"/>
      <c r="M52" s="212"/>
      <c r="N52" s="149"/>
      <c r="O52" s="149"/>
      <c r="P52" s="198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</row>
    <row r="53" spans="1:155" s="173" customFormat="1" ht="18" customHeight="1">
      <c r="A53" s="183" t="s">
        <v>57</v>
      </c>
      <c r="B53" s="182"/>
      <c r="C53" s="181"/>
      <c r="D53" s="181"/>
      <c r="E53" s="180"/>
      <c r="F53" s="180"/>
      <c r="G53" s="180"/>
      <c r="H53" s="179"/>
      <c r="I53" s="179"/>
      <c r="J53" s="706" t="str">
        <f>IF(Résultats!$M6="","",Résultats!$M6)</f>
        <v/>
      </c>
      <c r="K53" s="706"/>
      <c r="L53" s="706"/>
      <c r="M53" s="178" t="str">
        <f>"/"</f>
        <v>/</v>
      </c>
      <c r="N53" s="177">
        <f>Résultats!$M$4</f>
        <v>40</v>
      </c>
      <c r="O53" s="176"/>
      <c r="P53" s="175" t="str">
        <f>IF(OR(J53="",J53="Absent(e)",J53="Incomplet"),"",J53/N53)</f>
        <v/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</row>
    <row r="54" spans="1:155" s="173" customFormat="1" ht="18" customHeight="1">
      <c r="A54" s="707" t="s">
        <v>73</v>
      </c>
      <c r="B54" s="708"/>
      <c r="C54" s="708"/>
      <c r="D54" s="708"/>
      <c r="E54" s="708"/>
      <c r="F54" s="358"/>
      <c r="G54" s="358"/>
      <c r="H54" s="709" t="str">
        <f>IF(OR(Résultats!$AA6="Absent(e)",Résultats!$AA6="Incomplet"),"",Résultats!$AA6)</f>
        <v/>
      </c>
      <c r="I54" s="709"/>
      <c r="J54" s="168" t="str">
        <f>"/"</f>
        <v>/</v>
      </c>
      <c r="K54" s="167">
        <f>Résultats!$AA$2</f>
        <v>19</v>
      </c>
      <c r="L54" s="191"/>
      <c r="M54" s="191"/>
      <c r="N54" s="190"/>
      <c r="O54" s="323"/>
      <c r="P54" s="188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</row>
    <row r="55" spans="1:155" s="173" customFormat="1" ht="13.5" customHeight="1">
      <c r="A55" s="197" t="s">
        <v>139</v>
      </c>
      <c r="B55" s="196"/>
      <c r="C55" s="196"/>
      <c r="D55" s="196"/>
      <c r="E55" s="196"/>
      <c r="F55" s="196"/>
      <c r="G55" s="196"/>
      <c r="H55" s="195"/>
      <c r="I55" s="194"/>
      <c r="J55" s="193"/>
      <c r="K55" s="192"/>
      <c r="L55" s="191"/>
      <c r="M55" s="191"/>
      <c r="N55" s="190"/>
      <c r="O55" s="323"/>
      <c r="P55" s="188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</row>
    <row r="56" spans="1:155" s="173" customFormat="1" ht="13.5" customHeight="1">
      <c r="A56" s="197" t="s">
        <v>142</v>
      </c>
      <c r="B56" s="196"/>
      <c r="C56" s="196"/>
      <c r="D56" s="196"/>
      <c r="E56" s="196"/>
      <c r="F56" s="196"/>
      <c r="G56" s="196"/>
      <c r="H56" s="195"/>
      <c r="I56" s="194"/>
      <c r="J56" s="193"/>
      <c r="K56" s="192"/>
      <c r="L56" s="191"/>
      <c r="M56" s="191"/>
      <c r="N56" s="190"/>
      <c r="O56" s="323"/>
      <c r="P56" s="188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</row>
    <row r="57" spans="1:155" s="186" customFormat="1" ht="13.5" customHeight="1">
      <c r="A57" s="197" t="s">
        <v>74</v>
      </c>
      <c r="B57" s="211"/>
      <c r="C57" s="211"/>
      <c r="D57" s="211"/>
      <c r="E57" s="211"/>
      <c r="F57" s="211"/>
      <c r="G57" s="211"/>
      <c r="H57" s="210"/>
      <c r="I57" s="209"/>
      <c r="J57" s="208"/>
      <c r="K57" s="208"/>
      <c r="L57" s="208"/>
      <c r="M57" s="208"/>
      <c r="N57" s="207"/>
      <c r="O57" s="324"/>
      <c r="P57" s="205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</row>
    <row r="58" spans="1:155" s="186" customFormat="1" ht="13.5" customHeight="1">
      <c r="A58" s="197" t="s">
        <v>84</v>
      </c>
      <c r="B58" s="211"/>
      <c r="C58" s="211"/>
      <c r="D58" s="211"/>
      <c r="E58" s="211"/>
      <c r="F58" s="211"/>
      <c r="G58" s="211"/>
      <c r="H58" s="210"/>
      <c r="I58" s="209"/>
      <c r="J58" s="208"/>
      <c r="K58" s="208"/>
      <c r="L58" s="208"/>
      <c r="M58" s="208"/>
      <c r="N58" s="207"/>
      <c r="O58" s="324"/>
      <c r="P58" s="205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</row>
    <row r="59" spans="1:155" s="203" customFormat="1" ht="13.5" customHeight="1">
      <c r="A59" s="197" t="s">
        <v>75</v>
      </c>
      <c r="B59" s="211"/>
      <c r="C59" s="211"/>
      <c r="D59" s="211"/>
      <c r="E59" s="211"/>
      <c r="F59" s="211"/>
      <c r="G59" s="211"/>
      <c r="H59" s="210"/>
      <c r="I59" s="209"/>
      <c r="J59" s="208"/>
      <c r="K59" s="208"/>
      <c r="L59" s="208"/>
      <c r="M59" s="208"/>
      <c r="N59" s="207"/>
      <c r="O59" s="324"/>
      <c r="P59" s="205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</row>
    <row r="60" spans="1:155" ht="30" customHeight="1">
      <c r="A60" s="703" t="s">
        <v>54</v>
      </c>
      <c r="B60" s="704"/>
      <c r="C60" s="704"/>
      <c r="D60" s="704"/>
      <c r="E60" s="704"/>
      <c r="F60" s="360"/>
      <c r="G60" s="360"/>
      <c r="H60" s="705" t="str">
        <f>IF(OR(Résultats!$AN6="Absent(e)",Résultats!$AN6="Incomplet"),"",Résultats!$AN6)</f>
        <v/>
      </c>
      <c r="I60" s="705"/>
      <c r="J60" s="172" t="str">
        <f>"/"</f>
        <v>/</v>
      </c>
      <c r="K60" s="171">
        <f>Résultats!$AN$2</f>
        <v>21</v>
      </c>
      <c r="L60" s="202"/>
      <c r="M60" s="202"/>
      <c r="N60" s="201"/>
      <c r="O60" s="200"/>
      <c r="P60" s="199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</row>
    <row r="61" spans="1:155" s="151" customFormat="1" ht="13.5" customHeight="1">
      <c r="A61" s="161" t="s">
        <v>76</v>
      </c>
      <c r="B61" s="162"/>
      <c r="C61" s="162"/>
      <c r="D61" s="162"/>
      <c r="E61" s="160"/>
      <c r="F61" s="160"/>
      <c r="G61" s="160"/>
      <c r="H61" s="156"/>
      <c r="I61" s="156"/>
      <c r="J61" s="155"/>
      <c r="K61" s="155"/>
      <c r="L61" s="155"/>
      <c r="M61" s="155"/>
      <c r="N61" s="154"/>
      <c r="O61" s="153"/>
      <c r="P61" s="152"/>
    </row>
    <row r="62" spans="1:155" s="151" customFormat="1" ht="13.5" customHeight="1">
      <c r="A62" s="161" t="s">
        <v>77</v>
      </c>
      <c r="B62" s="162"/>
      <c r="C62" s="162"/>
      <c r="D62" s="162"/>
      <c r="E62" s="160"/>
      <c r="F62" s="160"/>
      <c r="G62" s="160"/>
      <c r="H62" s="156"/>
      <c r="I62" s="156"/>
      <c r="J62" s="155"/>
      <c r="K62" s="155"/>
      <c r="L62" s="155"/>
      <c r="M62" s="155"/>
      <c r="N62" s="154"/>
      <c r="O62" s="153"/>
      <c r="P62" s="152"/>
    </row>
    <row r="63" spans="1:155" s="151" customFormat="1" ht="13.5" customHeight="1">
      <c r="A63" s="161" t="s">
        <v>78</v>
      </c>
      <c r="B63" s="162"/>
      <c r="C63" s="162"/>
      <c r="D63" s="162"/>
      <c r="E63" s="160"/>
      <c r="F63" s="160"/>
      <c r="G63" s="160"/>
      <c r="H63" s="156"/>
      <c r="I63" s="156"/>
      <c r="J63" s="155"/>
      <c r="K63" s="155"/>
      <c r="L63" s="155"/>
      <c r="M63" s="155"/>
      <c r="N63" s="154"/>
      <c r="O63" s="153"/>
      <c r="P63" s="152"/>
    </row>
    <row r="64" spans="1:155" s="151" customFormat="1" ht="13.5" customHeight="1">
      <c r="A64" s="444" t="s">
        <v>141</v>
      </c>
      <c r="B64" s="160"/>
      <c r="C64" s="160"/>
      <c r="D64" s="160"/>
      <c r="E64" s="160"/>
      <c r="F64" s="160"/>
      <c r="G64" s="160"/>
      <c r="H64" s="156"/>
      <c r="I64" s="156"/>
      <c r="J64" s="155"/>
      <c r="K64" s="155"/>
      <c r="L64" s="155"/>
      <c r="M64" s="155"/>
      <c r="N64" s="154"/>
      <c r="O64" s="153"/>
      <c r="P64" s="152"/>
    </row>
    <row r="65" spans="1:155" s="151" customFormat="1" ht="15" customHeight="1">
      <c r="A65" s="325"/>
      <c r="B65" s="326"/>
      <c r="C65" s="326"/>
      <c r="D65" s="326"/>
      <c r="E65" s="326"/>
      <c r="F65" s="326"/>
      <c r="G65" s="326"/>
      <c r="H65" s="327"/>
      <c r="I65" s="327"/>
      <c r="J65" s="328"/>
      <c r="K65" s="328"/>
      <c r="L65" s="328"/>
      <c r="M65" s="328"/>
      <c r="N65" s="329"/>
      <c r="O65" s="330"/>
      <c r="P65" s="331"/>
    </row>
    <row r="66" spans="1:155" s="151" customFormat="1" ht="15" customHeight="1">
      <c r="A66" s="183" t="s">
        <v>58</v>
      </c>
      <c r="B66" s="182"/>
      <c r="C66" s="181"/>
      <c r="D66" s="181"/>
      <c r="E66" s="180"/>
      <c r="F66" s="180"/>
      <c r="G66" s="180"/>
      <c r="H66" s="179"/>
      <c r="I66" s="179"/>
      <c r="J66" s="706" t="str">
        <f>IF(OR(Résultats!$O6="",Résultats!$O6="Incomplet"),"",Résultats!$O6)</f>
        <v/>
      </c>
      <c r="K66" s="706"/>
      <c r="L66" s="706"/>
      <c r="M66" s="178" t="str">
        <f>"/"</f>
        <v>/</v>
      </c>
      <c r="N66" s="177">
        <f>Résultats!$O$4</f>
        <v>40</v>
      </c>
      <c r="O66" s="176"/>
      <c r="P66" s="175" t="str">
        <f>IF(OR(J66="",J66="Absent(e)",J66="Incomplet"),"",J66/N66)</f>
        <v/>
      </c>
    </row>
    <row r="67" spans="1:155" s="151" customFormat="1" ht="15" customHeight="1">
      <c r="A67" s="707" t="s">
        <v>60</v>
      </c>
      <c r="B67" s="708"/>
      <c r="C67" s="708"/>
      <c r="D67" s="708"/>
      <c r="E67" s="708"/>
      <c r="F67" s="358"/>
      <c r="G67" s="358"/>
      <c r="H67" s="709" t="str">
        <f>IF(OR(Résultats!$AY6="a",Résultats!$AY6="A",Résultats!$AY6=""),"",Résultats!$AY6)</f>
        <v/>
      </c>
      <c r="I67" s="709"/>
      <c r="J67" s="168" t="str">
        <f>"/"</f>
        <v>/</v>
      </c>
      <c r="K67" s="171">
        <f>Résultats!$AY$2</f>
        <v>18</v>
      </c>
      <c r="L67" s="166"/>
      <c r="M67" s="166"/>
      <c r="N67" s="165"/>
      <c r="O67" s="332"/>
      <c r="P67" s="164"/>
      <c r="Q67" s="152"/>
    </row>
    <row r="68" spans="1:155" s="173" customFormat="1" ht="13.5" customHeight="1">
      <c r="A68" s="197" t="s">
        <v>79</v>
      </c>
      <c r="B68" s="358"/>
      <c r="C68" s="358"/>
      <c r="D68" s="358"/>
      <c r="E68" s="358"/>
      <c r="F68" s="358"/>
      <c r="G68" s="358"/>
      <c r="H68" s="359"/>
      <c r="I68" s="359"/>
      <c r="J68" s="168"/>
      <c r="K68" s="167"/>
      <c r="L68" s="166"/>
      <c r="M68" s="166"/>
      <c r="N68" s="165"/>
      <c r="O68" s="332"/>
      <c r="P68" s="16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</row>
    <row r="69" spans="1:155" s="173" customFormat="1" ht="13.5" customHeight="1">
      <c r="A69" s="197" t="s">
        <v>143</v>
      </c>
      <c r="B69" s="358"/>
      <c r="C69" s="358"/>
      <c r="D69" s="358"/>
      <c r="E69" s="358"/>
      <c r="F69" s="358"/>
      <c r="G69" s="358"/>
      <c r="H69" s="359"/>
      <c r="I69" s="359"/>
      <c r="J69" s="168"/>
      <c r="K69" s="167"/>
      <c r="L69" s="166"/>
      <c r="M69" s="166"/>
      <c r="N69" s="165"/>
      <c r="O69" s="332"/>
      <c r="P69" s="16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</row>
    <row r="70" spans="1:155" s="173" customFormat="1" ht="13.5" customHeight="1">
      <c r="A70" s="197" t="s">
        <v>80</v>
      </c>
      <c r="B70" s="358"/>
      <c r="C70" s="358"/>
      <c r="D70" s="358"/>
      <c r="E70" s="358"/>
      <c r="F70" s="358"/>
      <c r="G70" s="358"/>
      <c r="H70" s="359"/>
      <c r="I70" s="359"/>
      <c r="J70" s="168"/>
      <c r="K70" s="167"/>
      <c r="L70" s="166"/>
      <c r="M70" s="166"/>
      <c r="N70" s="165"/>
      <c r="O70" s="332"/>
      <c r="P70" s="16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</row>
    <row r="71" spans="1:155" s="173" customFormat="1" ht="13.5" customHeight="1">
      <c r="A71" s="320" t="s">
        <v>85</v>
      </c>
      <c r="B71" s="358"/>
      <c r="C71" s="358"/>
      <c r="D71" s="358"/>
      <c r="E71" s="358"/>
      <c r="F71" s="358"/>
      <c r="G71" s="358"/>
      <c r="H71" s="359"/>
      <c r="I71" s="359"/>
      <c r="J71" s="168"/>
      <c r="K71" s="167"/>
      <c r="L71" s="166"/>
      <c r="M71" s="166"/>
      <c r="N71" s="165"/>
      <c r="O71" s="332"/>
      <c r="P71" s="16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</row>
    <row r="72" spans="1:155" s="186" customFormat="1" ht="18" customHeight="1">
      <c r="A72" s="710" t="s">
        <v>65</v>
      </c>
      <c r="B72" s="711"/>
      <c r="C72" s="711"/>
      <c r="D72" s="711"/>
      <c r="E72" s="711"/>
      <c r="F72" s="711"/>
      <c r="G72" s="711"/>
      <c r="H72" s="709" t="str">
        <f>IF(OR(Résultats!$BK6="Absent(e)",Résultats!$BK6="Incomplet"),"",Résultats!$BK6)</f>
        <v/>
      </c>
      <c r="I72" s="709"/>
      <c r="J72" s="172" t="str">
        <f>"/"</f>
        <v>/</v>
      </c>
      <c r="K72" s="171">
        <f>Résultats!$BK$2</f>
        <v>22</v>
      </c>
      <c r="L72" s="166"/>
      <c r="M72" s="166"/>
      <c r="N72" s="165"/>
      <c r="O72" s="332"/>
      <c r="P72" s="164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</row>
    <row r="73" spans="1:155" s="184" customFormat="1" ht="13.5" customHeight="1">
      <c r="A73" s="161" t="s">
        <v>81</v>
      </c>
      <c r="B73" s="162"/>
      <c r="C73" s="162"/>
      <c r="D73" s="162"/>
      <c r="E73" s="160"/>
      <c r="F73" s="159"/>
      <c r="G73" s="158"/>
      <c r="H73" s="157"/>
      <c r="I73" s="156"/>
      <c r="J73" s="155"/>
      <c r="K73" s="155"/>
      <c r="L73" s="155"/>
      <c r="M73" s="155"/>
      <c r="N73" s="154"/>
      <c r="O73" s="153"/>
      <c r="P73" s="152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</row>
    <row r="74" spans="1:155" s="173" customFormat="1" ht="13.5" customHeight="1">
      <c r="A74" s="161" t="s">
        <v>83</v>
      </c>
      <c r="B74" s="162"/>
      <c r="C74" s="162"/>
      <c r="D74" s="162"/>
      <c r="E74" s="160"/>
      <c r="F74" s="159"/>
      <c r="G74" s="158"/>
      <c r="H74" s="157"/>
      <c r="I74" s="156"/>
      <c r="J74" s="155"/>
      <c r="K74" s="155"/>
      <c r="L74" s="155"/>
      <c r="M74" s="155"/>
      <c r="N74" s="154"/>
      <c r="O74" s="153"/>
      <c r="P74" s="152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</row>
    <row r="75" spans="1:155" s="163" customFormat="1" ht="13.5" customHeight="1">
      <c r="A75" s="161" t="s">
        <v>82</v>
      </c>
      <c r="B75" s="160"/>
      <c r="C75" s="160"/>
      <c r="D75" s="160"/>
      <c r="E75" s="160"/>
      <c r="F75" s="159"/>
      <c r="G75" s="158"/>
      <c r="H75" s="157"/>
      <c r="I75" s="156"/>
      <c r="J75" s="155"/>
      <c r="K75" s="155"/>
      <c r="L75" s="155"/>
      <c r="M75" s="155"/>
      <c r="N75" s="154"/>
      <c r="O75" s="153"/>
      <c r="P75" s="152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</row>
    <row r="76" spans="1:155" ht="10.15" customHeight="1">
      <c r="A76" s="712" t="s">
        <v>28</v>
      </c>
      <c r="B76" s="713"/>
      <c r="C76" s="713"/>
      <c r="D76" s="713"/>
      <c r="E76" s="713"/>
      <c r="F76" s="713"/>
      <c r="G76" s="713"/>
      <c r="H76" s="713"/>
      <c r="I76" s="713"/>
      <c r="J76" s="713"/>
      <c r="K76" s="713"/>
      <c r="L76" s="713"/>
      <c r="M76" s="713"/>
      <c r="N76" s="713"/>
      <c r="O76" s="713"/>
      <c r="P76" s="714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</row>
    <row r="77" spans="1:155" ht="12.5">
      <c r="A77" s="715"/>
      <c r="B77" s="716"/>
      <c r="C77" s="716"/>
      <c r="D77" s="716"/>
      <c r="E77" s="716"/>
      <c r="F77" s="716"/>
      <c r="G77" s="716"/>
      <c r="H77" s="716"/>
      <c r="I77" s="716"/>
      <c r="J77" s="716"/>
      <c r="K77" s="716"/>
      <c r="L77" s="716"/>
      <c r="M77" s="716"/>
      <c r="N77" s="716"/>
      <c r="O77" s="716"/>
      <c r="P77" s="71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</row>
    <row r="78" spans="1:155" ht="15.5">
      <c r="A78" s="721"/>
      <c r="B78" s="721"/>
      <c r="C78" s="721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7"/>
      <c r="EH78" s="137"/>
      <c r="EI78" s="137"/>
      <c r="EJ78" s="137"/>
      <c r="EK78" s="137"/>
      <c r="EL78" s="137"/>
      <c r="EM78" s="137"/>
      <c r="EN78" s="137"/>
      <c r="EO78" s="137"/>
      <c r="EP78" s="137"/>
      <c r="EQ78" s="137"/>
      <c r="ER78" s="137"/>
      <c r="ES78" s="137"/>
      <c r="ET78" s="137"/>
      <c r="EU78" s="137"/>
      <c r="EV78" s="137"/>
      <c r="EW78" s="137"/>
      <c r="EX78" s="137"/>
      <c r="EY78" s="137"/>
    </row>
    <row r="79" spans="1:155" ht="15.5">
      <c r="A79" s="722" t="s">
        <v>43</v>
      </c>
      <c r="B79" s="722"/>
      <c r="C79" s="722"/>
      <c r="D79" s="722"/>
      <c r="E79" s="722"/>
      <c r="F79" s="722"/>
      <c r="G79" s="722"/>
      <c r="H79" s="722"/>
      <c r="I79" s="722"/>
      <c r="J79" s="722"/>
      <c r="K79" s="722"/>
      <c r="L79" s="722"/>
      <c r="M79" s="722"/>
      <c r="N79" s="722"/>
      <c r="O79" s="722"/>
      <c r="P79" s="722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7"/>
      <c r="EH79" s="137"/>
      <c r="EI79" s="137"/>
      <c r="EJ79" s="137"/>
      <c r="EK79" s="137"/>
      <c r="EL79" s="137"/>
      <c r="EM79" s="137"/>
      <c r="EN79" s="137"/>
      <c r="EO79" s="137"/>
      <c r="EP79" s="137"/>
      <c r="EQ79" s="137"/>
      <c r="ER79" s="137"/>
      <c r="ES79" s="137"/>
      <c r="ET79" s="137"/>
      <c r="EU79" s="137"/>
      <c r="EV79" s="137"/>
      <c r="EW79" s="137"/>
      <c r="EX79" s="137"/>
      <c r="EY79" s="137"/>
    </row>
    <row r="80" spans="1:155">
      <c r="A80" s="213"/>
      <c r="B80" s="150"/>
      <c r="C80" s="150"/>
      <c r="D80" s="149"/>
      <c r="E80" s="150"/>
      <c r="F80" s="150"/>
      <c r="G80" s="150"/>
      <c r="H80" s="150"/>
      <c r="I80" s="150"/>
      <c r="J80" s="361"/>
      <c r="K80" s="148"/>
      <c r="L80" s="147"/>
      <c r="M80" s="146"/>
      <c r="N80" s="150"/>
      <c r="O80" s="150"/>
      <c r="P80" s="198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</row>
    <row r="81" spans="1:155" ht="18">
      <c r="A81" s="723" t="s">
        <v>253</v>
      </c>
      <c r="B81" s="723"/>
      <c r="C81" s="723"/>
      <c r="D81" s="723"/>
      <c r="E81" s="723"/>
      <c r="F81" s="723"/>
      <c r="G81" s="723"/>
      <c r="H81" s="723"/>
      <c r="I81" s="723"/>
      <c r="J81" s="723"/>
      <c r="K81" s="723"/>
      <c r="L81" s="723"/>
      <c r="M81" s="723"/>
      <c r="N81" s="723"/>
      <c r="O81" s="723"/>
      <c r="P81" s="723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7"/>
      <c r="CT81" s="137"/>
      <c r="CU81" s="137"/>
      <c r="CV81" s="137"/>
      <c r="CW81" s="137"/>
      <c r="CX81" s="137"/>
      <c r="CY81" s="137"/>
      <c r="CZ81" s="137"/>
      <c r="DA81" s="137"/>
      <c r="DB81" s="137"/>
      <c r="DC81" s="137"/>
      <c r="DD81" s="137"/>
      <c r="DE81" s="137"/>
      <c r="DF81" s="137"/>
      <c r="DG81" s="137"/>
      <c r="DH81" s="137"/>
      <c r="DI81" s="137"/>
      <c r="DJ81" s="137"/>
      <c r="DK81" s="137"/>
      <c r="DL81" s="137"/>
      <c r="DM81" s="137"/>
      <c r="DN81" s="137"/>
      <c r="DO81" s="137"/>
      <c r="DP81" s="137"/>
      <c r="DQ81" s="137"/>
      <c r="DR81" s="137"/>
      <c r="DS81" s="137"/>
      <c r="DT81" s="137"/>
      <c r="DU81" s="137"/>
      <c r="DV81" s="137"/>
      <c r="DW81" s="137"/>
      <c r="DX81" s="137"/>
      <c r="DY81" s="137"/>
      <c r="DZ81" s="137"/>
      <c r="EA81" s="137"/>
      <c r="EB81" s="137"/>
      <c r="EC81" s="137"/>
      <c r="ED81" s="137"/>
      <c r="EE81" s="137"/>
      <c r="EF81" s="137"/>
      <c r="EG81" s="137"/>
      <c r="EH81" s="137"/>
      <c r="EI81" s="137"/>
      <c r="EJ81" s="137"/>
      <c r="EK81" s="137"/>
      <c r="EL81" s="137"/>
      <c r="EM81" s="137"/>
      <c r="EN81" s="137"/>
      <c r="EO81" s="137"/>
      <c r="EP81" s="137"/>
      <c r="EQ81" s="137"/>
      <c r="ER81" s="137"/>
      <c r="ES81" s="137"/>
      <c r="ET81" s="137"/>
      <c r="EU81" s="137"/>
      <c r="EV81" s="137"/>
      <c r="EW81" s="137"/>
      <c r="EX81" s="137"/>
      <c r="EY81" s="137"/>
    </row>
    <row r="82" spans="1:155">
      <c r="A82" s="213"/>
      <c r="B82" s="150"/>
      <c r="C82" s="150"/>
      <c r="D82" s="149"/>
      <c r="E82" s="150"/>
      <c r="F82" s="150"/>
      <c r="G82" s="150"/>
      <c r="H82" s="150"/>
      <c r="I82" s="150"/>
      <c r="J82" s="361"/>
      <c r="K82" s="148"/>
      <c r="L82" s="147"/>
      <c r="M82" s="146"/>
      <c r="N82" s="150"/>
      <c r="O82" s="150"/>
      <c r="P82" s="198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7"/>
      <c r="CT82" s="137"/>
      <c r="CU82" s="137"/>
      <c r="CV82" s="137"/>
      <c r="CW82" s="137"/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/>
      <c r="DM82" s="137"/>
      <c r="DN82" s="137"/>
      <c r="DO82" s="137"/>
      <c r="DP82" s="137"/>
      <c r="DQ82" s="137"/>
      <c r="DR82" s="137"/>
      <c r="DS82" s="137"/>
      <c r="DT82" s="137"/>
      <c r="DU82" s="137"/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</row>
    <row r="83" spans="1:155">
      <c r="A83" s="213"/>
      <c r="B83" s="720">
        <f>'Encodage réponses Es'!B1:I1</f>
        <v>0</v>
      </c>
      <c r="C83" s="720"/>
      <c r="D83" s="720"/>
      <c r="E83" s="720"/>
      <c r="F83" s="720"/>
      <c r="G83" s="720"/>
      <c r="H83" s="720"/>
      <c r="I83" s="720"/>
      <c r="J83" s="720"/>
      <c r="K83" s="720"/>
      <c r="L83" s="720"/>
      <c r="M83" s="720"/>
      <c r="N83" s="720"/>
      <c r="O83" s="150"/>
      <c r="P83" s="198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DY83" s="137"/>
      <c r="DZ83" s="137"/>
      <c r="EA83" s="137"/>
      <c r="EB83" s="137"/>
      <c r="EC83" s="137"/>
      <c r="ED83" s="137"/>
      <c r="EE83" s="137"/>
      <c r="EF83" s="137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</row>
    <row r="84" spans="1:155" ht="27" customHeight="1">
      <c r="A84" s="238" t="s">
        <v>44</v>
      </c>
      <c r="B84" s="238">
        <f>'Encodage réponses Es'!C3</f>
        <v>0</v>
      </c>
      <c r="C84" s="150"/>
      <c r="D84" s="149"/>
      <c r="E84" s="150"/>
      <c r="F84" s="150"/>
      <c r="G84" s="150"/>
      <c r="H84" s="150"/>
      <c r="I84" s="150"/>
      <c r="J84" s="361"/>
      <c r="K84" s="148"/>
      <c r="L84" s="147"/>
      <c r="M84" s="146"/>
      <c r="N84" s="150"/>
      <c r="O84" s="150"/>
      <c r="P84" s="198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7"/>
      <c r="CT84" s="137"/>
      <c r="CU84" s="137"/>
      <c r="CV84" s="137"/>
      <c r="CW84" s="137"/>
      <c r="CX84" s="137"/>
      <c r="CY84" s="137"/>
      <c r="CZ84" s="137"/>
      <c r="DA84" s="137"/>
      <c r="DB84" s="137"/>
      <c r="DC84" s="137"/>
      <c r="DD84" s="137"/>
      <c r="DE84" s="137"/>
      <c r="DF84" s="137"/>
      <c r="DG84" s="137"/>
      <c r="DH84" s="137"/>
      <c r="DI84" s="137"/>
      <c r="DJ84" s="137"/>
      <c r="DK84" s="137"/>
      <c r="DL84" s="137"/>
      <c r="DM84" s="137"/>
      <c r="DN84" s="137"/>
      <c r="DO84" s="137"/>
      <c r="DP84" s="137"/>
      <c r="DQ84" s="137"/>
      <c r="DR84" s="137"/>
      <c r="DS84" s="137"/>
      <c r="DT84" s="137"/>
      <c r="DU84" s="137"/>
      <c r="DV84" s="137"/>
      <c r="DW84" s="137"/>
      <c r="DX84" s="137"/>
      <c r="DY84" s="137"/>
      <c r="DZ84" s="137"/>
      <c r="EA84" s="137"/>
      <c r="EB84" s="137"/>
      <c r="EC84" s="137"/>
      <c r="ED84" s="137"/>
      <c r="EE84" s="137"/>
      <c r="EF84" s="137"/>
      <c r="EG84" s="137"/>
      <c r="EH84" s="137"/>
      <c r="EI84" s="137"/>
      <c r="EJ84" s="137"/>
      <c r="EK84" s="137"/>
      <c r="EL84" s="137"/>
      <c r="EM84" s="137"/>
      <c r="EN84" s="137"/>
      <c r="EO84" s="137"/>
      <c r="EP84" s="137"/>
      <c r="EQ84" s="137"/>
      <c r="ER84" s="137"/>
      <c r="ES84" s="137"/>
      <c r="ET84" s="137"/>
      <c r="EU84" s="137"/>
      <c r="EV84" s="137"/>
      <c r="EW84" s="137"/>
      <c r="EX84" s="137"/>
      <c r="EY84" s="137"/>
    </row>
    <row r="85" spans="1:155" ht="15.5">
      <c r="A85" s="724" t="str">
        <f>CONCATENATE("Synthèse des résultats de l'élève : ",Résultats!$E7," ",Résultats!$F7)</f>
        <v xml:space="preserve">Synthèse des résultats de l'élève :  </v>
      </c>
      <c r="B85" s="724"/>
      <c r="C85" s="724"/>
      <c r="D85" s="724"/>
      <c r="E85" s="724"/>
      <c r="F85" s="724"/>
      <c r="G85" s="724"/>
      <c r="H85" s="724"/>
      <c r="I85" s="724"/>
      <c r="J85" s="724"/>
      <c r="K85" s="724"/>
      <c r="L85" s="237"/>
      <c r="M85" s="718" t="str">
        <f>IF(Résultats!$J81="Absent(e)","Absent(e)",IF(Résultats!$J81="Incomplet","Incomplet",""))</f>
        <v/>
      </c>
      <c r="N85" s="718"/>
      <c r="O85" s="718"/>
      <c r="P85" s="718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  <c r="DE85" s="137"/>
      <c r="DF85" s="137"/>
      <c r="DG85" s="137"/>
      <c r="DH85" s="137"/>
      <c r="DI85" s="137"/>
      <c r="DJ85" s="137"/>
      <c r="DK85" s="137"/>
      <c r="DL85" s="137"/>
      <c r="DM85" s="137"/>
      <c r="DN85" s="137"/>
      <c r="DO85" s="137"/>
      <c r="DP85" s="137"/>
      <c r="DQ85" s="137"/>
      <c r="DR85" s="137"/>
      <c r="DS85" s="137"/>
      <c r="DT85" s="137"/>
      <c r="DU85" s="137"/>
      <c r="DV85" s="137"/>
      <c r="DW85" s="137"/>
      <c r="DX85" s="137"/>
      <c r="DY85" s="137"/>
      <c r="DZ85" s="137"/>
      <c r="EA85" s="137"/>
      <c r="EB85" s="137"/>
      <c r="EC85" s="137"/>
      <c r="ED85" s="137"/>
      <c r="EE85" s="137"/>
      <c r="EF85" s="137"/>
      <c r="EG85" s="137"/>
      <c r="EH85" s="137"/>
      <c r="EI85" s="137"/>
      <c r="EJ85" s="137"/>
      <c r="EK85" s="137"/>
      <c r="EL85" s="137"/>
      <c r="EM85" s="137"/>
      <c r="EN85" s="137"/>
      <c r="EO85" s="137"/>
      <c r="EP85" s="137"/>
      <c r="EQ85" s="137"/>
      <c r="ER85" s="137"/>
      <c r="ES85" s="137"/>
      <c r="ET85" s="137"/>
      <c r="EU85" s="137"/>
      <c r="EV85" s="137"/>
      <c r="EW85" s="137"/>
      <c r="EX85" s="137"/>
      <c r="EY85" s="137"/>
    </row>
    <row r="86" spans="1:155" ht="15.5">
      <c r="A86" s="236"/>
      <c r="B86" s="235"/>
      <c r="C86" s="150"/>
      <c r="D86" s="149"/>
      <c r="E86" s="150"/>
      <c r="F86" s="150"/>
      <c r="G86" s="150"/>
      <c r="H86" s="150"/>
      <c r="I86" s="150"/>
      <c r="J86" s="361"/>
      <c r="K86" s="148"/>
      <c r="L86" s="147"/>
      <c r="M86" s="146"/>
      <c r="N86" s="150"/>
      <c r="O86" s="150"/>
      <c r="P86" s="198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7"/>
      <c r="DZ86" s="137"/>
      <c r="EA86" s="137"/>
      <c r="EB86" s="137"/>
      <c r="EC86" s="137"/>
      <c r="ED86" s="137"/>
      <c r="EE86" s="137"/>
      <c r="EF86" s="137"/>
      <c r="EG86" s="137"/>
      <c r="EH86" s="137"/>
      <c r="EI86" s="137"/>
      <c r="EJ86" s="137"/>
      <c r="EK86" s="137"/>
      <c r="EL86" s="137"/>
      <c r="EM86" s="137"/>
      <c r="EN86" s="137"/>
      <c r="EO86" s="137"/>
      <c r="EP86" s="137"/>
      <c r="EQ86" s="137"/>
      <c r="ER86" s="137"/>
      <c r="ES86" s="137"/>
      <c r="ET86" s="137"/>
      <c r="EU86" s="137"/>
      <c r="EV86" s="137"/>
      <c r="EW86" s="137"/>
      <c r="EX86" s="137"/>
      <c r="EY86" s="137"/>
    </row>
    <row r="87" spans="1:155" s="173" customFormat="1" ht="18" customHeight="1">
      <c r="A87" s="234" t="s">
        <v>47</v>
      </c>
      <c r="B87" s="233"/>
      <c r="C87" s="362"/>
      <c r="D87" s="228"/>
      <c r="E87" s="232"/>
      <c r="F87" s="232"/>
      <c r="G87" s="232"/>
      <c r="H87" s="232"/>
      <c r="I87" s="232"/>
      <c r="J87" s="231"/>
      <c r="K87" s="230"/>
      <c r="L87" s="229"/>
      <c r="M87" s="228"/>
      <c r="N87" s="227" t="str">
        <f>IF(OR(Résultats!$J7="Absent(e)",Résultats!$J7="Incomplet"),"",Résultats!$J7)</f>
        <v/>
      </c>
      <c r="O87" s="226" t="str">
        <f>"/"</f>
        <v>/</v>
      </c>
      <c r="P87" s="225">
        <f>Résultats!$J$4</f>
        <v>80</v>
      </c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</row>
    <row r="88" spans="1:155" ht="14">
      <c r="A88" s="224"/>
      <c r="B88" s="221"/>
      <c r="C88" s="220"/>
      <c r="D88" s="219"/>
      <c r="E88" s="218"/>
      <c r="F88" s="218"/>
      <c r="G88" s="218"/>
      <c r="H88" s="218"/>
      <c r="I88" s="218"/>
      <c r="J88" s="217"/>
      <c r="K88" s="216"/>
      <c r="L88" s="215"/>
      <c r="M88" s="214"/>
      <c r="N88" s="219"/>
      <c r="O88" s="219"/>
      <c r="P88" s="223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  <c r="DE88" s="137"/>
      <c r="DF88" s="137"/>
      <c r="DG88" s="137"/>
      <c r="DH88" s="137"/>
      <c r="DI88" s="137"/>
      <c r="DJ88" s="137"/>
      <c r="DK88" s="137"/>
      <c r="DL88" s="137"/>
      <c r="DM88" s="137"/>
      <c r="DN88" s="137"/>
      <c r="DO88" s="137"/>
      <c r="DP88" s="137"/>
      <c r="DQ88" s="137"/>
      <c r="DR88" s="137"/>
      <c r="DS88" s="137"/>
      <c r="DT88" s="137"/>
      <c r="DU88" s="137"/>
      <c r="DV88" s="137"/>
      <c r="DW88" s="137"/>
      <c r="DX88" s="137"/>
      <c r="DY88" s="137"/>
      <c r="DZ88" s="137"/>
      <c r="EA88" s="137"/>
      <c r="EB88" s="137"/>
      <c r="EC88" s="137"/>
      <c r="ED88" s="137"/>
      <c r="EE88" s="137"/>
      <c r="EF88" s="137"/>
      <c r="EG88" s="137"/>
      <c r="EH88" s="137"/>
      <c r="EI88" s="137"/>
      <c r="EJ88" s="137"/>
      <c r="EK88" s="137"/>
      <c r="EL88" s="137"/>
      <c r="EM88" s="137"/>
      <c r="EN88" s="137"/>
      <c r="EO88" s="137"/>
      <c r="EP88" s="137"/>
      <c r="EQ88" s="137"/>
      <c r="ER88" s="137"/>
      <c r="ES88" s="137"/>
      <c r="ET88" s="137"/>
      <c r="EU88" s="137"/>
      <c r="EV88" s="137"/>
      <c r="EW88" s="137"/>
      <c r="EX88" s="137"/>
      <c r="EY88" s="137"/>
    </row>
    <row r="89" spans="1:155" ht="15.5">
      <c r="A89" s="222"/>
      <c r="B89" s="221"/>
      <c r="C89" s="220"/>
      <c r="D89" s="219"/>
      <c r="E89" s="218"/>
      <c r="F89" s="218"/>
      <c r="G89" s="218"/>
      <c r="H89" s="218"/>
      <c r="I89" s="218"/>
      <c r="J89" s="217"/>
      <c r="K89" s="216"/>
      <c r="L89" s="215"/>
      <c r="M89" s="214"/>
      <c r="N89" s="719" t="str">
        <f>IF(N87="","",N87/P87)</f>
        <v/>
      </c>
      <c r="O89" s="719"/>
      <c r="P89" s="719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</row>
    <row r="90" spans="1:155">
      <c r="A90" s="213"/>
      <c r="B90" s="150"/>
      <c r="C90" s="150"/>
      <c r="D90" s="149"/>
      <c r="E90" s="150"/>
      <c r="F90" s="150"/>
      <c r="G90" s="150"/>
      <c r="H90" s="150"/>
      <c r="I90" s="150"/>
      <c r="J90" s="361"/>
      <c r="K90" s="148"/>
      <c r="L90" s="147"/>
      <c r="M90" s="212"/>
      <c r="N90" s="149"/>
      <c r="O90" s="149"/>
      <c r="P90" s="198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7"/>
      <c r="EH90" s="137"/>
      <c r="EI90" s="137"/>
      <c r="EJ90" s="137"/>
      <c r="EK90" s="137"/>
      <c r="EL90" s="137"/>
      <c r="EM90" s="137"/>
      <c r="EN90" s="137"/>
      <c r="EO90" s="137"/>
      <c r="EP90" s="137"/>
      <c r="EQ90" s="137"/>
      <c r="ER90" s="137"/>
      <c r="ES90" s="137"/>
      <c r="ET90" s="137"/>
      <c r="EU90" s="137"/>
      <c r="EV90" s="137"/>
      <c r="EW90" s="137"/>
      <c r="EX90" s="137"/>
      <c r="EY90" s="137"/>
    </row>
    <row r="91" spans="1:155" s="173" customFormat="1" ht="27" customHeight="1">
      <c r="A91" s="183" t="s">
        <v>57</v>
      </c>
      <c r="B91" s="182"/>
      <c r="C91" s="181"/>
      <c r="D91" s="181"/>
      <c r="E91" s="180"/>
      <c r="F91" s="180"/>
      <c r="G91" s="180"/>
      <c r="H91" s="179"/>
      <c r="I91" s="179"/>
      <c r="J91" s="706" t="str">
        <f>IF(Résultats!$M7="","",Résultats!$M7)</f>
        <v/>
      </c>
      <c r="K91" s="706"/>
      <c r="L91" s="706"/>
      <c r="M91" s="178" t="str">
        <f>"/"</f>
        <v>/</v>
      </c>
      <c r="N91" s="177">
        <f>Résultats!$M$4</f>
        <v>40</v>
      </c>
      <c r="O91" s="176"/>
      <c r="P91" s="175" t="str">
        <f>IF(OR(J91="",J91="Absent(e)",J91="Incomplet"),"",J91/N91)</f>
        <v/>
      </c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</row>
    <row r="92" spans="1:155" s="173" customFormat="1" ht="18" customHeight="1">
      <c r="A92" s="707" t="s">
        <v>73</v>
      </c>
      <c r="B92" s="708"/>
      <c r="C92" s="708"/>
      <c r="D92" s="708"/>
      <c r="E92" s="708"/>
      <c r="F92" s="358"/>
      <c r="G92" s="358"/>
      <c r="H92" s="709" t="str">
        <f>IF(OR(Résultats!$AA7="Absent(e)",Résultats!$AA7="Incomplet"),"",Résultats!$AA7)</f>
        <v/>
      </c>
      <c r="I92" s="709"/>
      <c r="J92" s="168" t="str">
        <f>"/"</f>
        <v>/</v>
      </c>
      <c r="K92" s="167">
        <f>Résultats!$AA$2</f>
        <v>19</v>
      </c>
      <c r="L92" s="191"/>
      <c r="M92" s="191"/>
      <c r="N92" s="190"/>
      <c r="O92" s="323"/>
      <c r="P92" s="188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</row>
    <row r="93" spans="1:155" s="173" customFormat="1" ht="13.5" customHeight="1">
      <c r="A93" s="197" t="s">
        <v>139</v>
      </c>
      <c r="B93" s="196"/>
      <c r="C93" s="196"/>
      <c r="D93" s="196"/>
      <c r="E93" s="196"/>
      <c r="F93" s="196"/>
      <c r="G93" s="196"/>
      <c r="H93" s="195"/>
      <c r="I93" s="194"/>
      <c r="J93" s="193"/>
      <c r="K93" s="192"/>
      <c r="L93" s="191"/>
      <c r="M93" s="191"/>
      <c r="N93" s="190"/>
      <c r="O93" s="323"/>
      <c r="P93" s="188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</row>
    <row r="94" spans="1:155" s="173" customFormat="1" ht="13.5" customHeight="1">
      <c r="A94" s="197" t="s">
        <v>142</v>
      </c>
      <c r="B94" s="196"/>
      <c r="C94" s="196"/>
      <c r="D94" s="196"/>
      <c r="E94" s="196"/>
      <c r="F94" s="196"/>
      <c r="G94" s="196"/>
      <c r="H94" s="195"/>
      <c r="I94" s="194"/>
      <c r="J94" s="193"/>
      <c r="K94" s="192"/>
      <c r="L94" s="191"/>
      <c r="M94" s="191"/>
      <c r="N94" s="190"/>
      <c r="O94" s="323"/>
      <c r="P94" s="188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</row>
    <row r="95" spans="1:155" s="186" customFormat="1" ht="13.5" customHeight="1">
      <c r="A95" s="197" t="s">
        <v>74</v>
      </c>
      <c r="B95" s="211"/>
      <c r="C95" s="211"/>
      <c r="D95" s="211"/>
      <c r="E95" s="211"/>
      <c r="F95" s="211"/>
      <c r="G95" s="211"/>
      <c r="H95" s="210"/>
      <c r="I95" s="209"/>
      <c r="J95" s="208"/>
      <c r="K95" s="208"/>
      <c r="L95" s="208"/>
      <c r="M95" s="208"/>
      <c r="N95" s="207"/>
      <c r="O95" s="324"/>
      <c r="P95" s="205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</row>
    <row r="96" spans="1:155" s="186" customFormat="1" ht="13.5" customHeight="1">
      <c r="A96" s="197" t="s">
        <v>84</v>
      </c>
      <c r="B96" s="211"/>
      <c r="C96" s="211"/>
      <c r="D96" s="211"/>
      <c r="E96" s="211"/>
      <c r="F96" s="211"/>
      <c r="G96" s="211"/>
      <c r="H96" s="210"/>
      <c r="I96" s="209"/>
      <c r="J96" s="208"/>
      <c r="K96" s="208"/>
      <c r="L96" s="208"/>
      <c r="M96" s="208"/>
      <c r="N96" s="207"/>
      <c r="O96" s="324"/>
      <c r="P96" s="205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</row>
    <row r="97" spans="1:155" s="203" customFormat="1" ht="13.5" customHeight="1">
      <c r="A97" s="197" t="s">
        <v>75</v>
      </c>
      <c r="B97" s="211"/>
      <c r="C97" s="211"/>
      <c r="D97" s="211"/>
      <c r="E97" s="211"/>
      <c r="F97" s="211"/>
      <c r="G97" s="211"/>
      <c r="H97" s="210"/>
      <c r="I97" s="209"/>
      <c r="J97" s="208"/>
      <c r="K97" s="208"/>
      <c r="L97" s="208"/>
      <c r="M97" s="208"/>
      <c r="N97" s="207"/>
      <c r="O97" s="324"/>
      <c r="P97" s="205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</row>
    <row r="98" spans="1:155" ht="30" customHeight="1">
      <c r="A98" s="703" t="s">
        <v>54</v>
      </c>
      <c r="B98" s="704"/>
      <c r="C98" s="704"/>
      <c r="D98" s="704"/>
      <c r="E98" s="704"/>
      <c r="F98" s="360"/>
      <c r="G98" s="360"/>
      <c r="H98" s="705" t="str">
        <f>IF(OR(Résultats!$AN7="Absent(e)",Résultats!$AN74="Incomplet"),"",Résultats!$AN7)</f>
        <v/>
      </c>
      <c r="I98" s="705"/>
      <c r="J98" s="172" t="str">
        <f>"/"</f>
        <v>/</v>
      </c>
      <c r="K98" s="171">
        <f>Résultats!$AN$2</f>
        <v>21</v>
      </c>
      <c r="L98" s="202"/>
      <c r="M98" s="202"/>
      <c r="N98" s="201"/>
      <c r="O98" s="200"/>
      <c r="P98" s="199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  <c r="CJ98" s="137"/>
      <c r="CK98" s="137"/>
      <c r="CL98" s="137"/>
      <c r="CM98" s="137"/>
      <c r="CN98" s="137"/>
      <c r="CO98" s="137"/>
      <c r="CP98" s="137"/>
      <c r="CQ98" s="137"/>
      <c r="CR98" s="137"/>
      <c r="CS98" s="137"/>
      <c r="CT98" s="137"/>
      <c r="CU98" s="137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</row>
    <row r="99" spans="1:155" s="151" customFormat="1" ht="13.5" customHeight="1">
      <c r="A99" s="161" t="s">
        <v>76</v>
      </c>
      <c r="B99" s="162"/>
      <c r="C99" s="162"/>
      <c r="D99" s="162"/>
      <c r="E99" s="160"/>
      <c r="F99" s="160"/>
      <c r="G99" s="160"/>
      <c r="H99" s="156"/>
      <c r="I99" s="156"/>
      <c r="J99" s="155"/>
      <c r="K99" s="155"/>
      <c r="L99" s="155"/>
      <c r="M99" s="155"/>
      <c r="N99" s="154"/>
      <c r="O99" s="153"/>
      <c r="P99" s="152"/>
    </row>
    <row r="100" spans="1:155" s="151" customFormat="1" ht="13.5" customHeight="1">
      <c r="A100" s="161" t="s">
        <v>77</v>
      </c>
      <c r="B100" s="162"/>
      <c r="C100" s="162"/>
      <c r="D100" s="162"/>
      <c r="E100" s="160"/>
      <c r="F100" s="160"/>
      <c r="G100" s="160"/>
      <c r="H100" s="156"/>
      <c r="I100" s="156"/>
      <c r="J100" s="155"/>
      <c r="K100" s="155"/>
      <c r="L100" s="155"/>
      <c r="M100" s="155"/>
      <c r="N100" s="154"/>
      <c r="O100" s="153"/>
      <c r="P100" s="152"/>
    </row>
    <row r="101" spans="1:155" s="151" customFormat="1" ht="13.5" customHeight="1">
      <c r="A101" s="161" t="s">
        <v>78</v>
      </c>
      <c r="B101" s="162"/>
      <c r="C101" s="162"/>
      <c r="D101" s="162"/>
      <c r="E101" s="160"/>
      <c r="F101" s="160"/>
      <c r="G101" s="160"/>
      <c r="H101" s="156"/>
      <c r="I101" s="156"/>
      <c r="J101" s="155"/>
      <c r="K101" s="155"/>
      <c r="L101" s="155"/>
      <c r="M101" s="155"/>
      <c r="N101" s="154"/>
      <c r="O101" s="153"/>
      <c r="P101" s="152"/>
    </row>
    <row r="102" spans="1:155" s="151" customFormat="1" ht="13.5" customHeight="1">
      <c r="A102" s="444" t="s">
        <v>141</v>
      </c>
      <c r="B102" s="160"/>
      <c r="C102" s="160"/>
      <c r="D102" s="160"/>
      <c r="E102" s="160"/>
      <c r="F102" s="160"/>
      <c r="G102" s="160"/>
      <c r="H102" s="156"/>
      <c r="I102" s="156"/>
      <c r="J102" s="155"/>
      <c r="K102" s="155"/>
      <c r="L102" s="155"/>
      <c r="M102" s="155"/>
      <c r="N102" s="154"/>
      <c r="O102" s="153"/>
      <c r="P102" s="152"/>
    </row>
    <row r="103" spans="1:155" s="151" customFormat="1" ht="15" customHeight="1">
      <c r="A103" s="325"/>
      <c r="B103" s="326"/>
      <c r="C103" s="326"/>
      <c r="D103" s="326"/>
      <c r="E103" s="326"/>
      <c r="F103" s="326"/>
      <c r="G103" s="326"/>
      <c r="H103" s="327"/>
      <c r="I103" s="327"/>
      <c r="J103" s="328"/>
      <c r="K103" s="328"/>
      <c r="L103" s="328"/>
      <c r="M103" s="328"/>
      <c r="N103" s="329"/>
      <c r="O103" s="330"/>
      <c r="P103" s="331"/>
    </row>
    <row r="104" spans="1:155" s="173" customFormat="1" ht="27" customHeight="1">
      <c r="A104" s="183" t="s">
        <v>58</v>
      </c>
      <c r="B104" s="182"/>
      <c r="C104" s="181"/>
      <c r="D104" s="181"/>
      <c r="E104" s="180"/>
      <c r="F104" s="180"/>
      <c r="G104" s="180"/>
      <c r="H104" s="179"/>
      <c r="I104" s="179"/>
      <c r="J104" s="706" t="str">
        <f>IF(OR(Résultats!$O7="",Résultats!$O7="Incomplet"),"",Résultats!$O7)</f>
        <v/>
      </c>
      <c r="K104" s="706"/>
      <c r="L104" s="706"/>
      <c r="M104" s="178" t="str">
        <f>"/"</f>
        <v>/</v>
      </c>
      <c r="N104" s="177">
        <f>Résultats!$O$4</f>
        <v>40</v>
      </c>
      <c r="O104" s="176"/>
      <c r="P104" s="175" t="str">
        <f>IF(OR(J104="",J104="Absent(e)",J104="Incomplet"),"",J104/N104)</f>
        <v/>
      </c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</row>
    <row r="105" spans="1:155" ht="14">
      <c r="A105" s="707" t="s">
        <v>60</v>
      </c>
      <c r="B105" s="708"/>
      <c r="C105" s="708"/>
      <c r="D105" s="708"/>
      <c r="E105" s="708"/>
      <c r="F105" s="358"/>
      <c r="G105" s="358"/>
      <c r="H105" s="709" t="str">
        <f>IF(OR(Résultats!$AY7="a",Résultats!$AY7="A",Résultats!$AY7=""),"",Résultats!$AY7)</f>
        <v/>
      </c>
      <c r="I105" s="709"/>
      <c r="J105" s="168" t="str">
        <f>"/"</f>
        <v>/</v>
      </c>
      <c r="K105" s="171">
        <f>Résultats!$AY$2</f>
        <v>18</v>
      </c>
      <c r="L105" s="166"/>
      <c r="M105" s="166"/>
      <c r="N105" s="165"/>
      <c r="O105" s="332"/>
      <c r="P105" s="164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  <c r="CJ105" s="137"/>
      <c r="CK105" s="137"/>
      <c r="CL105" s="137"/>
      <c r="CM105" s="137"/>
      <c r="CN105" s="137"/>
      <c r="CO105" s="137"/>
      <c r="CP105" s="137"/>
      <c r="CQ105" s="137"/>
      <c r="CR105" s="137"/>
      <c r="CS105" s="137"/>
      <c r="CT105" s="137"/>
      <c r="CU105" s="137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</row>
    <row r="106" spans="1:155" s="173" customFormat="1" ht="13.5" customHeight="1">
      <c r="A106" s="197" t="s">
        <v>79</v>
      </c>
      <c r="B106" s="358"/>
      <c r="C106" s="358"/>
      <c r="D106" s="358"/>
      <c r="E106" s="358"/>
      <c r="F106" s="358"/>
      <c r="G106" s="358"/>
      <c r="H106" s="359"/>
      <c r="I106" s="359"/>
      <c r="J106" s="168"/>
      <c r="K106" s="167"/>
      <c r="L106" s="166"/>
      <c r="M106" s="166"/>
      <c r="N106" s="165"/>
      <c r="O106" s="332"/>
      <c r="P106" s="16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</row>
    <row r="107" spans="1:155" s="173" customFormat="1" ht="13.5" customHeight="1">
      <c r="A107" s="197" t="s">
        <v>143</v>
      </c>
      <c r="B107" s="358"/>
      <c r="C107" s="358"/>
      <c r="D107" s="358"/>
      <c r="E107" s="358"/>
      <c r="F107" s="358"/>
      <c r="G107" s="358"/>
      <c r="H107" s="359"/>
      <c r="I107" s="359"/>
      <c r="J107" s="168"/>
      <c r="K107" s="167"/>
      <c r="L107" s="166"/>
      <c r="M107" s="166"/>
      <c r="N107" s="165"/>
      <c r="O107" s="332"/>
      <c r="P107" s="16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</row>
    <row r="108" spans="1:155" s="173" customFormat="1" ht="13.5" customHeight="1">
      <c r="A108" s="197" t="s">
        <v>80</v>
      </c>
      <c r="B108" s="358"/>
      <c r="C108" s="358"/>
      <c r="D108" s="358"/>
      <c r="E108" s="358"/>
      <c r="F108" s="358"/>
      <c r="G108" s="358"/>
      <c r="H108" s="359"/>
      <c r="I108" s="359"/>
      <c r="J108" s="168"/>
      <c r="K108" s="167"/>
      <c r="L108" s="166"/>
      <c r="M108" s="166"/>
      <c r="N108" s="165"/>
      <c r="O108" s="332"/>
      <c r="P108" s="16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</row>
    <row r="109" spans="1:155" s="173" customFormat="1" ht="13.5" customHeight="1">
      <c r="A109" s="320" t="s">
        <v>85</v>
      </c>
      <c r="B109" s="358"/>
      <c r="C109" s="358"/>
      <c r="D109" s="358"/>
      <c r="E109" s="358"/>
      <c r="F109" s="358"/>
      <c r="G109" s="358"/>
      <c r="H109" s="359"/>
      <c r="I109" s="359"/>
      <c r="J109" s="168"/>
      <c r="K109" s="167"/>
      <c r="L109" s="166"/>
      <c r="M109" s="166"/>
      <c r="N109" s="165"/>
      <c r="O109" s="332"/>
      <c r="P109" s="16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</row>
    <row r="110" spans="1:155" s="186" customFormat="1" ht="18" customHeight="1">
      <c r="A110" s="710" t="s">
        <v>65</v>
      </c>
      <c r="B110" s="711"/>
      <c r="C110" s="711"/>
      <c r="D110" s="711"/>
      <c r="E110" s="711"/>
      <c r="F110" s="711"/>
      <c r="G110" s="711"/>
      <c r="H110" s="709" t="str">
        <f>IF(OR(Résultats!$BK7="Absent(e)",Résultats!$BK7="Incomplet"),"",Résultats!$BK7)</f>
        <v/>
      </c>
      <c r="I110" s="709"/>
      <c r="J110" s="172" t="str">
        <f>"/"</f>
        <v>/</v>
      </c>
      <c r="K110" s="171">
        <f>Résultats!$BK$2</f>
        <v>22</v>
      </c>
      <c r="L110" s="166"/>
      <c r="M110" s="166"/>
      <c r="N110" s="165"/>
      <c r="O110" s="332"/>
      <c r="P110" s="164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</row>
    <row r="111" spans="1:155" s="184" customFormat="1" ht="13.5" customHeight="1">
      <c r="A111" s="161" t="s">
        <v>81</v>
      </c>
      <c r="B111" s="162"/>
      <c r="C111" s="162"/>
      <c r="D111" s="162"/>
      <c r="E111" s="160"/>
      <c r="F111" s="159"/>
      <c r="G111" s="158"/>
      <c r="H111" s="157"/>
      <c r="I111" s="156"/>
      <c r="J111" s="155"/>
      <c r="K111" s="155"/>
      <c r="L111" s="155"/>
      <c r="M111" s="155"/>
      <c r="N111" s="154"/>
      <c r="O111" s="153"/>
      <c r="P111" s="152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</row>
    <row r="112" spans="1:155" s="173" customFormat="1" ht="13.5" customHeight="1">
      <c r="A112" s="161" t="s">
        <v>83</v>
      </c>
      <c r="B112" s="162"/>
      <c r="C112" s="162"/>
      <c r="D112" s="162"/>
      <c r="E112" s="160"/>
      <c r="F112" s="159"/>
      <c r="G112" s="158"/>
      <c r="H112" s="157"/>
      <c r="I112" s="156"/>
      <c r="J112" s="155"/>
      <c r="K112" s="155"/>
      <c r="L112" s="155"/>
      <c r="M112" s="155"/>
      <c r="N112" s="154"/>
      <c r="O112" s="153"/>
      <c r="P112" s="152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</row>
    <row r="113" spans="1:155" s="163" customFormat="1" ht="13.5" customHeight="1">
      <c r="A113" s="161" t="s">
        <v>82</v>
      </c>
      <c r="B113" s="160"/>
      <c r="C113" s="160"/>
      <c r="D113" s="160"/>
      <c r="E113" s="160"/>
      <c r="F113" s="159"/>
      <c r="G113" s="158"/>
      <c r="H113" s="157"/>
      <c r="I113" s="156"/>
      <c r="J113" s="155"/>
      <c r="K113" s="155"/>
      <c r="L113" s="155"/>
      <c r="M113" s="155"/>
      <c r="N113" s="154"/>
      <c r="O113" s="153"/>
      <c r="P113" s="152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</row>
    <row r="114" spans="1:155">
      <c r="A114" s="333"/>
      <c r="B114" s="334"/>
      <c r="C114" s="334"/>
      <c r="D114" s="335"/>
      <c r="E114" s="336"/>
      <c r="F114" s="336"/>
      <c r="G114" s="336"/>
      <c r="H114" s="336"/>
      <c r="I114" s="336"/>
      <c r="J114" s="336"/>
      <c r="K114" s="337"/>
      <c r="L114" s="338"/>
      <c r="M114" s="339"/>
      <c r="N114" s="336"/>
      <c r="O114" s="336"/>
      <c r="P114" s="340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</row>
    <row r="115" spans="1:155">
      <c r="A115" s="341"/>
      <c r="B115" s="342"/>
      <c r="C115" s="342"/>
      <c r="D115" s="343"/>
      <c r="E115" s="344"/>
      <c r="F115" s="344"/>
      <c r="G115" s="344"/>
      <c r="H115" s="344"/>
      <c r="I115" s="344"/>
      <c r="J115" s="344"/>
      <c r="K115" s="345"/>
      <c r="L115" s="346"/>
      <c r="M115" s="347"/>
      <c r="N115" s="344"/>
      <c r="O115" s="344"/>
      <c r="P115" s="348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37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</row>
    <row r="116" spans="1:155" ht="15.5">
      <c r="A116" s="721"/>
      <c r="B116" s="721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</row>
    <row r="117" spans="1:155" ht="15.5">
      <c r="A117" s="722" t="s">
        <v>43</v>
      </c>
      <c r="B117" s="722"/>
      <c r="C117" s="722"/>
      <c r="D117" s="722"/>
      <c r="E117" s="722"/>
      <c r="F117" s="722"/>
      <c r="G117" s="722"/>
      <c r="H117" s="722"/>
      <c r="I117" s="722"/>
      <c r="J117" s="722"/>
      <c r="K117" s="722"/>
      <c r="L117" s="722"/>
      <c r="M117" s="722"/>
      <c r="N117" s="722"/>
      <c r="O117" s="722"/>
      <c r="P117" s="722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37"/>
      <c r="EG117" s="137"/>
      <c r="EH117" s="137"/>
      <c r="EI117" s="137"/>
      <c r="EJ117" s="137"/>
      <c r="EK117" s="137"/>
      <c r="EL117" s="137"/>
      <c r="EM117" s="137"/>
      <c r="EN117" s="137"/>
      <c r="EO117" s="137"/>
      <c r="EP117" s="137"/>
      <c r="EQ117" s="137"/>
      <c r="ER117" s="137"/>
      <c r="ES117" s="137"/>
      <c r="ET117" s="137"/>
      <c r="EU117" s="137"/>
      <c r="EV117" s="137"/>
      <c r="EW117" s="137"/>
      <c r="EX117" s="137"/>
      <c r="EY117" s="137"/>
    </row>
    <row r="118" spans="1:155">
      <c r="A118" s="213"/>
      <c r="B118" s="150"/>
      <c r="C118" s="150"/>
      <c r="D118" s="149"/>
      <c r="E118" s="150"/>
      <c r="F118" s="150"/>
      <c r="G118" s="150"/>
      <c r="H118" s="150"/>
      <c r="I118" s="150"/>
      <c r="J118" s="361"/>
      <c r="K118" s="148"/>
      <c r="L118" s="147"/>
      <c r="M118" s="146"/>
      <c r="N118" s="150"/>
      <c r="O118" s="150"/>
      <c r="P118" s="198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137"/>
      <c r="ED118" s="137"/>
      <c r="EE118" s="137"/>
      <c r="EF118" s="137"/>
      <c r="EG118" s="137"/>
      <c r="EH118" s="137"/>
      <c r="EI118" s="137"/>
      <c r="EJ118" s="137"/>
      <c r="EK118" s="137"/>
      <c r="EL118" s="137"/>
      <c r="EM118" s="137"/>
      <c r="EN118" s="137"/>
      <c r="EO118" s="137"/>
      <c r="EP118" s="137"/>
      <c r="EQ118" s="137"/>
      <c r="ER118" s="137"/>
      <c r="ES118" s="137"/>
      <c r="ET118" s="137"/>
      <c r="EU118" s="137"/>
      <c r="EV118" s="137"/>
      <c r="EW118" s="137"/>
      <c r="EX118" s="137"/>
      <c r="EY118" s="137"/>
    </row>
    <row r="119" spans="1:155" ht="18">
      <c r="A119" s="723" t="s">
        <v>253</v>
      </c>
      <c r="B119" s="723"/>
      <c r="C119" s="723"/>
      <c r="D119" s="723"/>
      <c r="E119" s="723"/>
      <c r="F119" s="723"/>
      <c r="G119" s="723"/>
      <c r="H119" s="723"/>
      <c r="I119" s="723"/>
      <c r="J119" s="723"/>
      <c r="K119" s="723"/>
      <c r="L119" s="723"/>
      <c r="M119" s="723"/>
      <c r="N119" s="723"/>
      <c r="O119" s="723"/>
      <c r="P119" s="723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  <c r="DD119" s="137"/>
      <c r="DE119" s="137"/>
      <c r="DF119" s="137"/>
      <c r="DG119" s="137"/>
      <c r="DH119" s="137"/>
      <c r="DI119" s="137"/>
      <c r="DJ119" s="137"/>
      <c r="DK119" s="137"/>
      <c r="DL119" s="137"/>
      <c r="DM119" s="137"/>
      <c r="DN119" s="137"/>
      <c r="DO119" s="137"/>
      <c r="DP119" s="137"/>
      <c r="DQ119" s="137"/>
      <c r="DR119" s="137"/>
      <c r="DS119" s="137"/>
      <c r="DT119" s="137"/>
      <c r="DU119" s="137"/>
      <c r="DV119" s="137"/>
      <c r="DW119" s="137"/>
      <c r="DX119" s="137"/>
      <c r="DY119" s="137"/>
      <c r="DZ119" s="137"/>
      <c r="EA119" s="137"/>
      <c r="EB119" s="137"/>
      <c r="EC119" s="137"/>
      <c r="ED119" s="137"/>
      <c r="EE119" s="137"/>
      <c r="EF119" s="137"/>
      <c r="EG119" s="137"/>
      <c r="EH119" s="137"/>
      <c r="EI119" s="137"/>
      <c r="EJ119" s="137"/>
      <c r="EK119" s="137"/>
      <c r="EL119" s="137"/>
      <c r="EM119" s="137"/>
      <c r="EN119" s="137"/>
      <c r="EO119" s="137"/>
      <c r="EP119" s="137"/>
      <c r="EQ119" s="137"/>
      <c r="ER119" s="137"/>
      <c r="ES119" s="137"/>
      <c r="ET119" s="137"/>
      <c r="EU119" s="137"/>
      <c r="EV119" s="137"/>
      <c r="EW119" s="137"/>
      <c r="EX119" s="137"/>
      <c r="EY119" s="137"/>
    </row>
    <row r="120" spans="1:155">
      <c r="A120" s="213"/>
      <c r="B120" s="150"/>
      <c r="C120" s="150"/>
      <c r="D120" s="149"/>
      <c r="E120" s="150"/>
      <c r="F120" s="150"/>
      <c r="G120" s="150"/>
      <c r="H120" s="150"/>
      <c r="I120" s="150"/>
      <c r="J120" s="361"/>
      <c r="K120" s="148"/>
      <c r="L120" s="147"/>
      <c r="M120" s="146"/>
      <c r="N120" s="150"/>
      <c r="O120" s="150"/>
      <c r="P120" s="198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  <c r="DD120" s="137"/>
      <c r="DE120" s="137"/>
      <c r="DF120" s="137"/>
      <c r="DG120" s="137"/>
      <c r="DH120" s="137"/>
      <c r="DI120" s="137"/>
      <c r="DJ120" s="137"/>
      <c r="DK120" s="137"/>
      <c r="DL120" s="137"/>
      <c r="DM120" s="137"/>
      <c r="DN120" s="137"/>
      <c r="DO120" s="137"/>
      <c r="DP120" s="137"/>
      <c r="DQ120" s="137"/>
      <c r="DR120" s="137"/>
      <c r="DS120" s="137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137"/>
      <c r="ED120" s="137"/>
      <c r="EE120" s="137"/>
      <c r="EF120" s="137"/>
      <c r="EG120" s="137"/>
      <c r="EH120" s="137"/>
      <c r="EI120" s="137"/>
      <c r="EJ120" s="137"/>
      <c r="EK120" s="137"/>
      <c r="EL120" s="137"/>
      <c r="EM120" s="137"/>
      <c r="EN120" s="137"/>
      <c r="EO120" s="137"/>
      <c r="EP120" s="137"/>
      <c r="EQ120" s="137"/>
      <c r="ER120" s="137"/>
      <c r="ES120" s="137"/>
      <c r="ET120" s="137"/>
      <c r="EU120" s="137"/>
      <c r="EV120" s="137"/>
      <c r="EW120" s="137"/>
      <c r="EX120" s="137"/>
      <c r="EY120" s="137"/>
    </row>
    <row r="121" spans="1:155">
      <c r="A121" s="213"/>
      <c r="B121" s="720">
        <f>'Encodage réponses Es'!$B$1:$I$1</f>
        <v>0</v>
      </c>
      <c r="C121" s="720"/>
      <c r="D121" s="720"/>
      <c r="E121" s="720"/>
      <c r="F121" s="720"/>
      <c r="G121" s="720"/>
      <c r="H121" s="720"/>
      <c r="I121" s="720"/>
      <c r="J121" s="720"/>
      <c r="K121" s="720"/>
      <c r="L121" s="720"/>
      <c r="M121" s="720"/>
      <c r="N121" s="720"/>
      <c r="O121" s="150"/>
      <c r="P121" s="198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37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</row>
    <row r="122" spans="1:155" ht="27" customHeight="1">
      <c r="A122" s="238" t="s">
        <v>44</v>
      </c>
      <c r="B122" s="238">
        <f>'Encodage réponses Es'!$C$3</f>
        <v>0</v>
      </c>
      <c r="C122" s="150"/>
      <c r="D122" s="149"/>
      <c r="E122" s="150"/>
      <c r="F122" s="150"/>
      <c r="G122" s="150"/>
      <c r="H122" s="150"/>
      <c r="I122" s="150"/>
      <c r="J122" s="361"/>
      <c r="K122" s="148"/>
      <c r="L122" s="147"/>
      <c r="M122" s="146"/>
      <c r="N122" s="150"/>
      <c r="O122" s="150"/>
      <c r="P122" s="198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37"/>
      <c r="EV122" s="137"/>
      <c r="EW122" s="137"/>
      <c r="EX122" s="137"/>
      <c r="EY122" s="137"/>
    </row>
    <row r="123" spans="1:155" ht="15.5">
      <c r="A123" s="724" t="str">
        <f>CONCATENATE("Synthèse des résultats de l'élève : ",Résultats!$E8," ",Résultats!$F8)</f>
        <v xml:space="preserve">Synthèse des résultats de l'élève :  </v>
      </c>
      <c r="B123" s="724"/>
      <c r="C123" s="724"/>
      <c r="D123" s="724"/>
      <c r="E123" s="724"/>
      <c r="F123" s="724"/>
      <c r="G123" s="724"/>
      <c r="H123" s="724"/>
      <c r="I123" s="724"/>
      <c r="J123" s="724"/>
      <c r="K123" s="724"/>
      <c r="L123" s="237"/>
      <c r="M123" s="718" t="str">
        <f>IF(Résultats!$J121="Absent(e)","Absent(e)",IF(Résultats!$J121="Incomplet","Incomplet",""))</f>
        <v/>
      </c>
      <c r="N123" s="718"/>
      <c r="O123" s="718"/>
      <c r="P123" s="718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37"/>
      <c r="EH123" s="137"/>
      <c r="EI123" s="137"/>
      <c r="EJ123" s="137"/>
      <c r="EK123" s="137"/>
      <c r="EL123" s="137"/>
      <c r="EM123" s="137"/>
      <c r="EN123" s="137"/>
      <c r="EO123" s="137"/>
      <c r="EP123" s="137"/>
      <c r="EQ123" s="137"/>
      <c r="ER123" s="137"/>
      <c r="ES123" s="137"/>
      <c r="ET123" s="137"/>
      <c r="EU123" s="137"/>
      <c r="EV123" s="137"/>
      <c r="EW123" s="137"/>
      <c r="EX123" s="137"/>
      <c r="EY123" s="137"/>
    </row>
    <row r="124" spans="1:155" ht="15.5">
      <c r="A124" s="236"/>
      <c r="B124" s="235"/>
      <c r="C124" s="150"/>
      <c r="D124" s="149"/>
      <c r="E124" s="150"/>
      <c r="F124" s="150"/>
      <c r="G124" s="150"/>
      <c r="H124" s="150"/>
      <c r="I124" s="150"/>
      <c r="J124" s="361"/>
      <c r="K124" s="148"/>
      <c r="L124" s="147"/>
      <c r="M124" s="146"/>
      <c r="N124" s="150"/>
      <c r="O124" s="150"/>
      <c r="P124" s="198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37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</row>
    <row r="125" spans="1:155" s="173" customFormat="1" ht="18" customHeight="1">
      <c r="A125" s="234" t="s">
        <v>47</v>
      </c>
      <c r="B125" s="233"/>
      <c r="C125" s="362"/>
      <c r="D125" s="228"/>
      <c r="E125" s="232"/>
      <c r="F125" s="232"/>
      <c r="G125" s="232"/>
      <c r="H125" s="232"/>
      <c r="I125" s="232"/>
      <c r="J125" s="231"/>
      <c r="K125" s="230"/>
      <c r="L125" s="229"/>
      <c r="M125" s="228"/>
      <c r="N125" s="227" t="str">
        <f>IF(OR(Résultats!$J8="Absent(e)",Résultats!$J8="Incomplet"),"",Résultats!$J8)</f>
        <v/>
      </c>
      <c r="O125" s="226" t="str">
        <f>"/"</f>
        <v>/</v>
      </c>
      <c r="P125" s="225">
        <f>Résultats!$J$4</f>
        <v>80</v>
      </c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</row>
    <row r="126" spans="1:155" ht="14">
      <c r="A126" s="224"/>
      <c r="B126" s="221"/>
      <c r="C126" s="220"/>
      <c r="D126" s="219"/>
      <c r="E126" s="218"/>
      <c r="F126" s="218"/>
      <c r="G126" s="218"/>
      <c r="H126" s="218"/>
      <c r="I126" s="218"/>
      <c r="J126" s="217"/>
      <c r="K126" s="216"/>
      <c r="L126" s="215"/>
      <c r="M126" s="214"/>
      <c r="N126" s="219"/>
      <c r="O126" s="219"/>
      <c r="P126" s="223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137"/>
      <c r="EK126" s="137"/>
      <c r="EL126" s="137"/>
      <c r="EM126" s="137"/>
      <c r="EN126" s="137"/>
      <c r="EO126" s="137"/>
      <c r="EP126" s="137"/>
      <c r="EQ126" s="137"/>
      <c r="ER126" s="137"/>
      <c r="ES126" s="137"/>
      <c r="ET126" s="137"/>
      <c r="EU126" s="137"/>
      <c r="EV126" s="137"/>
      <c r="EW126" s="137"/>
      <c r="EX126" s="137"/>
      <c r="EY126" s="137"/>
    </row>
    <row r="127" spans="1:155" ht="15.5">
      <c r="A127" s="222"/>
      <c r="B127" s="221"/>
      <c r="C127" s="220"/>
      <c r="D127" s="219"/>
      <c r="E127" s="218"/>
      <c r="F127" s="218"/>
      <c r="G127" s="218"/>
      <c r="H127" s="218"/>
      <c r="I127" s="218"/>
      <c r="J127" s="217"/>
      <c r="K127" s="216"/>
      <c r="L127" s="215"/>
      <c r="M127" s="214"/>
      <c r="N127" s="719" t="str">
        <f>IF(N125="","",N125/P125)</f>
        <v/>
      </c>
      <c r="O127" s="719"/>
      <c r="P127" s="719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137"/>
      <c r="EK127" s="137"/>
      <c r="EL127" s="137"/>
      <c r="EM127" s="137"/>
      <c r="EN127" s="137"/>
      <c r="EO127" s="137"/>
      <c r="EP127" s="137"/>
      <c r="EQ127" s="137"/>
      <c r="ER127" s="137"/>
      <c r="ES127" s="137"/>
      <c r="ET127" s="137"/>
      <c r="EU127" s="137"/>
      <c r="EV127" s="137"/>
      <c r="EW127" s="137"/>
      <c r="EX127" s="137"/>
      <c r="EY127" s="137"/>
    </row>
    <row r="128" spans="1:155">
      <c r="A128" s="213"/>
      <c r="B128" s="150"/>
      <c r="C128" s="150"/>
      <c r="D128" s="149"/>
      <c r="E128" s="150"/>
      <c r="F128" s="150"/>
      <c r="G128" s="150"/>
      <c r="H128" s="150"/>
      <c r="I128" s="150"/>
      <c r="J128" s="361"/>
      <c r="K128" s="148"/>
      <c r="L128" s="147"/>
      <c r="M128" s="212"/>
      <c r="N128" s="149"/>
      <c r="O128" s="149"/>
      <c r="P128" s="198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37"/>
      <c r="EK128" s="137"/>
      <c r="EL128" s="137"/>
      <c r="EM128" s="137"/>
      <c r="EN128" s="137"/>
      <c r="EO128" s="137"/>
      <c r="EP128" s="137"/>
      <c r="EQ128" s="137"/>
      <c r="ER128" s="137"/>
      <c r="ES128" s="137"/>
      <c r="ET128" s="137"/>
      <c r="EU128" s="137"/>
      <c r="EV128" s="137"/>
      <c r="EW128" s="137"/>
      <c r="EX128" s="137"/>
      <c r="EY128" s="137"/>
    </row>
    <row r="129" spans="1:155" s="173" customFormat="1" ht="27" customHeight="1">
      <c r="A129" s="183" t="s">
        <v>57</v>
      </c>
      <c r="B129" s="182"/>
      <c r="C129" s="181"/>
      <c r="D129" s="181"/>
      <c r="E129" s="180"/>
      <c r="F129" s="180"/>
      <c r="G129" s="180"/>
      <c r="H129" s="179"/>
      <c r="I129" s="179"/>
      <c r="J129" s="706" t="str">
        <f>IF(Résultats!$M8="","",Résultats!$M8)</f>
        <v/>
      </c>
      <c r="K129" s="706"/>
      <c r="L129" s="706"/>
      <c r="M129" s="178" t="str">
        <f>"/"</f>
        <v>/</v>
      </c>
      <c r="N129" s="177">
        <f>Résultats!$M$4</f>
        <v>40</v>
      </c>
      <c r="O129" s="176"/>
      <c r="P129" s="175" t="str">
        <f>IF(OR(J129="",J129="Absent(e)",J129="Incomplet"),"",J129/N129)</f>
        <v/>
      </c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</row>
    <row r="130" spans="1:155" s="173" customFormat="1" ht="18" customHeight="1">
      <c r="A130" s="707" t="s">
        <v>73</v>
      </c>
      <c r="B130" s="708"/>
      <c r="C130" s="708"/>
      <c r="D130" s="708"/>
      <c r="E130" s="708"/>
      <c r="F130" s="358"/>
      <c r="G130" s="358"/>
      <c r="H130" s="709" t="str">
        <f>IF(OR(Résultats!$AA8="Absent(e)",Résultats!$AA8="Incomplet"),"",Résultats!$AA8)</f>
        <v/>
      </c>
      <c r="I130" s="709"/>
      <c r="J130" s="168" t="str">
        <f>"/"</f>
        <v>/</v>
      </c>
      <c r="K130" s="167">
        <f>Résultats!$AA$2</f>
        <v>19</v>
      </c>
      <c r="L130" s="191"/>
      <c r="M130" s="191"/>
      <c r="N130" s="190"/>
      <c r="O130" s="323"/>
      <c r="P130" s="188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</row>
    <row r="131" spans="1:155" s="173" customFormat="1" ht="13.5" customHeight="1">
      <c r="A131" s="197" t="s">
        <v>139</v>
      </c>
      <c r="B131" s="196"/>
      <c r="C131" s="196"/>
      <c r="D131" s="196"/>
      <c r="E131" s="196"/>
      <c r="F131" s="196"/>
      <c r="G131" s="196"/>
      <c r="H131" s="195"/>
      <c r="I131" s="194"/>
      <c r="J131" s="193"/>
      <c r="K131" s="192"/>
      <c r="L131" s="191"/>
      <c r="M131" s="191"/>
      <c r="N131" s="190"/>
      <c r="O131" s="323"/>
      <c r="P131" s="188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</row>
    <row r="132" spans="1:155" s="173" customFormat="1" ht="13.5" customHeight="1">
      <c r="A132" s="197" t="s">
        <v>142</v>
      </c>
      <c r="B132" s="196"/>
      <c r="C132" s="196"/>
      <c r="D132" s="196"/>
      <c r="E132" s="196"/>
      <c r="F132" s="196"/>
      <c r="G132" s="196"/>
      <c r="H132" s="195"/>
      <c r="I132" s="194"/>
      <c r="J132" s="193"/>
      <c r="K132" s="192"/>
      <c r="L132" s="191"/>
      <c r="M132" s="191"/>
      <c r="N132" s="190"/>
      <c r="O132" s="323"/>
      <c r="P132" s="188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</row>
    <row r="133" spans="1:155" s="186" customFormat="1" ht="13.5" customHeight="1">
      <c r="A133" s="197" t="s">
        <v>74</v>
      </c>
      <c r="B133" s="211"/>
      <c r="C133" s="211"/>
      <c r="D133" s="211"/>
      <c r="E133" s="211"/>
      <c r="F133" s="211"/>
      <c r="G133" s="211"/>
      <c r="H133" s="210"/>
      <c r="I133" s="209"/>
      <c r="J133" s="208"/>
      <c r="K133" s="208"/>
      <c r="L133" s="208"/>
      <c r="M133" s="208"/>
      <c r="N133" s="207"/>
      <c r="O133" s="324"/>
      <c r="P133" s="205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</row>
    <row r="134" spans="1:155" s="186" customFormat="1" ht="13.5" customHeight="1">
      <c r="A134" s="197" t="s">
        <v>84</v>
      </c>
      <c r="B134" s="211"/>
      <c r="C134" s="211"/>
      <c r="D134" s="211"/>
      <c r="E134" s="211"/>
      <c r="F134" s="211"/>
      <c r="G134" s="211"/>
      <c r="H134" s="210"/>
      <c r="I134" s="209"/>
      <c r="J134" s="208"/>
      <c r="K134" s="208"/>
      <c r="L134" s="208"/>
      <c r="M134" s="208"/>
      <c r="N134" s="207"/>
      <c r="O134" s="324"/>
      <c r="P134" s="205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</row>
    <row r="135" spans="1:155" s="203" customFormat="1" ht="13.5" customHeight="1">
      <c r="A135" s="197" t="s">
        <v>75</v>
      </c>
      <c r="B135" s="211"/>
      <c r="C135" s="211"/>
      <c r="D135" s="211"/>
      <c r="E135" s="211"/>
      <c r="F135" s="211"/>
      <c r="G135" s="211"/>
      <c r="H135" s="210"/>
      <c r="I135" s="209"/>
      <c r="J135" s="208"/>
      <c r="K135" s="208"/>
      <c r="L135" s="208"/>
      <c r="M135" s="208"/>
      <c r="N135" s="207"/>
      <c r="O135" s="324"/>
      <c r="P135" s="205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</row>
    <row r="136" spans="1:155" ht="30" customHeight="1">
      <c r="A136" s="703" t="s">
        <v>54</v>
      </c>
      <c r="B136" s="704"/>
      <c r="C136" s="704"/>
      <c r="D136" s="704"/>
      <c r="E136" s="704"/>
      <c r="F136" s="360"/>
      <c r="G136" s="360"/>
      <c r="H136" s="705" t="str">
        <f>IF(OR(Résultats!$AN8="Absent(e)",Résultats!$AN8="Incomplet"),"",Résultats!$AN8)</f>
        <v/>
      </c>
      <c r="I136" s="705"/>
      <c r="J136" s="172" t="str">
        <f>"/"</f>
        <v>/</v>
      </c>
      <c r="K136" s="171">
        <f>Résultats!$AN$2</f>
        <v>21</v>
      </c>
      <c r="L136" s="202"/>
      <c r="M136" s="202"/>
      <c r="N136" s="201"/>
      <c r="O136" s="200"/>
      <c r="P136" s="199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37"/>
      <c r="DR136" s="137"/>
      <c r="DS136" s="137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137"/>
      <c r="ED136" s="137"/>
      <c r="EE136" s="137"/>
      <c r="EF136" s="137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</row>
    <row r="137" spans="1:155" s="151" customFormat="1" ht="13.5" customHeight="1">
      <c r="A137" s="161" t="s">
        <v>76</v>
      </c>
      <c r="B137" s="162"/>
      <c r="C137" s="162"/>
      <c r="D137" s="162"/>
      <c r="E137" s="160"/>
      <c r="F137" s="160"/>
      <c r="G137" s="160"/>
      <c r="H137" s="156"/>
      <c r="I137" s="156"/>
      <c r="J137" s="155"/>
      <c r="K137" s="155"/>
      <c r="L137" s="155"/>
      <c r="M137" s="155"/>
      <c r="N137" s="154"/>
      <c r="O137" s="153"/>
      <c r="P137" s="152"/>
    </row>
    <row r="138" spans="1:155" s="151" customFormat="1" ht="13.5" customHeight="1">
      <c r="A138" s="161" t="s">
        <v>77</v>
      </c>
      <c r="B138" s="162"/>
      <c r="C138" s="162"/>
      <c r="D138" s="162"/>
      <c r="E138" s="160"/>
      <c r="F138" s="160"/>
      <c r="G138" s="160"/>
      <c r="H138" s="156"/>
      <c r="I138" s="156"/>
      <c r="J138" s="155"/>
      <c r="K138" s="155"/>
      <c r="L138" s="155"/>
      <c r="M138" s="155"/>
      <c r="N138" s="154"/>
      <c r="O138" s="153"/>
      <c r="P138" s="152"/>
    </row>
    <row r="139" spans="1:155" s="151" customFormat="1" ht="13.5" customHeight="1">
      <c r="A139" s="161" t="s">
        <v>78</v>
      </c>
      <c r="B139" s="162"/>
      <c r="C139" s="162"/>
      <c r="D139" s="162"/>
      <c r="E139" s="160"/>
      <c r="F139" s="160"/>
      <c r="G139" s="160"/>
      <c r="H139" s="156"/>
      <c r="I139" s="156"/>
      <c r="J139" s="155"/>
      <c r="K139" s="155"/>
      <c r="L139" s="155"/>
      <c r="M139" s="155"/>
      <c r="N139" s="154"/>
      <c r="O139" s="153"/>
      <c r="P139" s="152"/>
    </row>
    <row r="140" spans="1:155" s="151" customFormat="1" ht="13.5" customHeight="1">
      <c r="A140" s="444" t="s">
        <v>141</v>
      </c>
      <c r="B140" s="160"/>
      <c r="C140" s="160"/>
      <c r="D140" s="160"/>
      <c r="E140" s="160"/>
      <c r="F140" s="160"/>
      <c r="G140" s="160"/>
      <c r="H140" s="156"/>
      <c r="I140" s="156"/>
      <c r="J140" s="155"/>
      <c r="K140" s="155"/>
      <c r="L140" s="155"/>
      <c r="M140" s="155"/>
      <c r="N140" s="154"/>
      <c r="O140" s="153"/>
      <c r="P140" s="152"/>
    </row>
    <row r="141" spans="1:155" s="151" customFormat="1" ht="15" customHeight="1">
      <c r="A141" s="325"/>
      <c r="B141" s="326"/>
      <c r="C141" s="326"/>
      <c r="D141" s="326"/>
      <c r="E141" s="326"/>
      <c r="F141" s="326"/>
      <c r="G141" s="326"/>
      <c r="H141" s="327"/>
      <c r="I141" s="327"/>
      <c r="J141" s="328"/>
      <c r="K141" s="328"/>
      <c r="L141" s="328"/>
      <c r="M141" s="328"/>
      <c r="N141" s="329"/>
      <c r="O141" s="330"/>
      <c r="P141" s="331"/>
    </row>
    <row r="142" spans="1:155" s="173" customFormat="1" ht="27" customHeight="1">
      <c r="A142" s="183" t="s">
        <v>58</v>
      </c>
      <c r="B142" s="182"/>
      <c r="C142" s="181"/>
      <c r="D142" s="181"/>
      <c r="E142" s="180"/>
      <c r="F142" s="180"/>
      <c r="G142" s="180"/>
      <c r="H142" s="179"/>
      <c r="I142" s="179"/>
      <c r="J142" s="706" t="str">
        <f>IF(OR(Résultats!$O8="",Résultats!$O8="Incomplet"),"",Résultats!$O8)</f>
        <v/>
      </c>
      <c r="K142" s="706"/>
      <c r="L142" s="706"/>
      <c r="M142" s="178" t="str">
        <f>"/"</f>
        <v>/</v>
      </c>
      <c r="N142" s="177">
        <f>Résultats!$O$4</f>
        <v>40</v>
      </c>
      <c r="O142" s="176"/>
      <c r="P142" s="175" t="str">
        <f>IF(OR(J142="",J142="Absent(e)",J142="Incomplet"),"",J142/N142)</f>
        <v/>
      </c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</row>
    <row r="143" spans="1:155" ht="14">
      <c r="A143" s="707" t="s">
        <v>60</v>
      </c>
      <c r="B143" s="708"/>
      <c r="C143" s="708"/>
      <c r="D143" s="708"/>
      <c r="E143" s="708"/>
      <c r="F143" s="358"/>
      <c r="G143" s="358"/>
      <c r="H143" s="709" t="str">
        <f>IF(OR(Résultats!$AY8="a",Résultats!$AY8="A",Résultats!$AY8=""),"",Résultats!$AY8)</f>
        <v/>
      </c>
      <c r="I143" s="709"/>
      <c r="J143" s="168" t="str">
        <f>"/"</f>
        <v>/</v>
      </c>
      <c r="K143" s="171">
        <f>Résultats!$AY$2</f>
        <v>18</v>
      </c>
      <c r="L143" s="166"/>
      <c r="M143" s="166"/>
      <c r="N143" s="165"/>
      <c r="O143" s="332"/>
      <c r="P143" s="164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  <c r="CJ143" s="137"/>
      <c r="CK143" s="137"/>
      <c r="CL143" s="137"/>
      <c r="CM143" s="137"/>
      <c r="CN143" s="137"/>
      <c r="CO143" s="137"/>
      <c r="CP143" s="137"/>
      <c r="CQ143" s="137"/>
      <c r="CR143" s="137"/>
      <c r="CS143" s="137"/>
      <c r="CT143" s="137"/>
      <c r="CU143" s="137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</row>
    <row r="144" spans="1:155" s="173" customFormat="1" ht="13.5" customHeight="1">
      <c r="A144" s="197" t="s">
        <v>79</v>
      </c>
      <c r="B144" s="358"/>
      <c r="C144" s="358"/>
      <c r="D144" s="358"/>
      <c r="E144" s="358"/>
      <c r="F144" s="358"/>
      <c r="G144" s="358"/>
      <c r="H144" s="359"/>
      <c r="I144" s="359"/>
      <c r="J144" s="168"/>
      <c r="K144" s="167"/>
      <c r="L144" s="166"/>
      <c r="M144" s="166"/>
      <c r="N144" s="165"/>
      <c r="O144" s="332"/>
      <c r="P144" s="16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</row>
    <row r="145" spans="1:155" s="173" customFormat="1" ht="13.5" customHeight="1">
      <c r="A145" s="197" t="s">
        <v>143</v>
      </c>
      <c r="B145" s="358"/>
      <c r="C145" s="358"/>
      <c r="D145" s="358"/>
      <c r="E145" s="358"/>
      <c r="F145" s="358"/>
      <c r="G145" s="358"/>
      <c r="H145" s="359"/>
      <c r="I145" s="359"/>
      <c r="J145" s="168"/>
      <c r="K145" s="167"/>
      <c r="L145" s="166"/>
      <c r="M145" s="166"/>
      <c r="N145" s="165"/>
      <c r="O145" s="332"/>
      <c r="P145" s="16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</row>
    <row r="146" spans="1:155" s="173" customFormat="1" ht="13.5" customHeight="1">
      <c r="A146" s="197" t="s">
        <v>80</v>
      </c>
      <c r="B146" s="358"/>
      <c r="C146" s="358"/>
      <c r="D146" s="358"/>
      <c r="E146" s="358"/>
      <c r="F146" s="358"/>
      <c r="G146" s="358"/>
      <c r="H146" s="359"/>
      <c r="I146" s="359"/>
      <c r="J146" s="168"/>
      <c r="K146" s="167"/>
      <c r="L146" s="166"/>
      <c r="M146" s="166"/>
      <c r="N146" s="165"/>
      <c r="O146" s="332"/>
      <c r="P146" s="16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</row>
    <row r="147" spans="1:155" s="173" customFormat="1" ht="13.5" customHeight="1">
      <c r="A147" s="320" t="s">
        <v>85</v>
      </c>
      <c r="B147" s="358"/>
      <c r="C147" s="358"/>
      <c r="D147" s="358"/>
      <c r="E147" s="358"/>
      <c r="F147" s="358"/>
      <c r="G147" s="358"/>
      <c r="H147" s="359"/>
      <c r="I147" s="359"/>
      <c r="J147" s="168"/>
      <c r="K147" s="167"/>
      <c r="L147" s="166"/>
      <c r="M147" s="166"/>
      <c r="N147" s="165"/>
      <c r="O147" s="332"/>
      <c r="P147" s="16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</row>
    <row r="148" spans="1:155" s="186" customFormat="1" ht="18" customHeight="1">
      <c r="A148" s="710" t="s">
        <v>65</v>
      </c>
      <c r="B148" s="711"/>
      <c r="C148" s="711"/>
      <c r="D148" s="711"/>
      <c r="E148" s="711"/>
      <c r="F148" s="711"/>
      <c r="G148" s="711"/>
      <c r="H148" s="709" t="str">
        <f>IF(OR(Résultats!$BK8="Absent(e)",Résultats!$BK8="Incomplet"),"",Résultats!$BK8)</f>
        <v/>
      </c>
      <c r="I148" s="709"/>
      <c r="J148" s="172" t="str">
        <f>"/"</f>
        <v>/</v>
      </c>
      <c r="K148" s="171">
        <f>Résultats!$BK$2</f>
        <v>22</v>
      </c>
      <c r="L148" s="166"/>
      <c r="M148" s="166"/>
      <c r="N148" s="165"/>
      <c r="O148" s="332"/>
      <c r="P148" s="164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</row>
    <row r="149" spans="1:155" s="184" customFormat="1" ht="13.5" customHeight="1">
      <c r="A149" s="161" t="s">
        <v>81</v>
      </c>
      <c r="B149" s="162"/>
      <c r="C149" s="162"/>
      <c r="D149" s="162"/>
      <c r="E149" s="160"/>
      <c r="F149" s="159"/>
      <c r="G149" s="158"/>
      <c r="H149" s="157"/>
      <c r="I149" s="156"/>
      <c r="J149" s="155"/>
      <c r="K149" s="155"/>
      <c r="L149" s="155"/>
      <c r="M149" s="155"/>
      <c r="N149" s="154"/>
      <c r="O149" s="153"/>
      <c r="P149" s="152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</row>
    <row r="150" spans="1:155" s="173" customFormat="1" ht="13.5" customHeight="1">
      <c r="A150" s="161" t="s">
        <v>83</v>
      </c>
      <c r="B150" s="162"/>
      <c r="C150" s="162"/>
      <c r="D150" s="162"/>
      <c r="E150" s="160"/>
      <c r="F150" s="159"/>
      <c r="G150" s="158"/>
      <c r="H150" s="157"/>
      <c r="I150" s="156"/>
      <c r="J150" s="155"/>
      <c r="K150" s="155"/>
      <c r="L150" s="155"/>
      <c r="M150" s="155"/>
      <c r="N150" s="154"/>
      <c r="O150" s="153"/>
      <c r="P150" s="152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</row>
    <row r="151" spans="1:155" s="163" customFormat="1" ht="13.5" customHeight="1">
      <c r="A151" s="161" t="s">
        <v>82</v>
      </c>
      <c r="B151" s="160"/>
      <c r="C151" s="160"/>
      <c r="D151" s="160"/>
      <c r="E151" s="160"/>
      <c r="F151" s="159"/>
      <c r="G151" s="158"/>
      <c r="H151" s="157"/>
      <c r="I151" s="156"/>
      <c r="J151" s="155"/>
      <c r="K151" s="155"/>
      <c r="L151" s="155"/>
      <c r="M151" s="155"/>
      <c r="N151" s="154"/>
      <c r="O151" s="153"/>
      <c r="P151" s="152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</row>
    <row r="152" spans="1:155">
      <c r="A152" s="333"/>
      <c r="B152" s="334"/>
      <c r="C152" s="334"/>
      <c r="D152" s="335"/>
      <c r="E152" s="336"/>
      <c r="F152" s="336"/>
      <c r="G152" s="336"/>
      <c r="H152" s="336"/>
      <c r="I152" s="336"/>
      <c r="J152" s="336"/>
      <c r="K152" s="337"/>
      <c r="L152" s="338"/>
      <c r="M152" s="339"/>
      <c r="N152" s="336"/>
      <c r="O152" s="336"/>
      <c r="P152" s="340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  <c r="CJ152" s="137"/>
      <c r="CK152" s="137"/>
      <c r="CL152" s="137"/>
      <c r="CM152" s="137"/>
      <c r="CN152" s="137"/>
      <c r="CO152" s="137"/>
      <c r="CP152" s="137"/>
      <c r="CQ152" s="137"/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</row>
    <row r="153" spans="1:155" ht="9.75" customHeight="1">
      <c r="A153" s="712" t="s">
        <v>28</v>
      </c>
      <c r="B153" s="713"/>
      <c r="C153" s="713"/>
      <c r="D153" s="713"/>
      <c r="E153" s="713"/>
      <c r="F153" s="713"/>
      <c r="G153" s="713"/>
      <c r="H153" s="713"/>
      <c r="I153" s="713"/>
      <c r="J153" s="713"/>
      <c r="K153" s="713"/>
      <c r="L153" s="713"/>
      <c r="M153" s="713"/>
      <c r="N153" s="713"/>
      <c r="O153" s="713"/>
      <c r="P153" s="714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  <c r="CJ153" s="137"/>
      <c r="CK153" s="137"/>
      <c r="CL153" s="137"/>
      <c r="CM153" s="137"/>
      <c r="CN153" s="137"/>
      <c r="CO153" s="137"/>
      <c r="CP153" s="137"/>
      <c r="CQ153" s="137"/>
      <c r="CR153" s="137"/>
      <c r="CS153" s="137"/>
      <c r="CT153" s="137"/>
      <c r="CU153" s="137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</row>
    <row r="154" spans="1:155" ht="12.5">
      <c r="A154" s="715"/>
      <c r="B154" s="716"/>
      <c r="C154" s="716"/>
      <c r="D154" s="716"/>
      <c r="E154" s="716"/>
      <c r="F154" s="716"/>
      <c r="G154" s="716"/>
      <c r="H154" s="716"/>
      <c r="I154" s="716"/>
      <c r="J154" s="716"/>
      <c r="K154" s="716"/>
      <c r="L154" s="716"/>
      <c r="M154" s="716"/>
      <c r="N154" s="716"/>
      <c r="O154" s="716"/>
      <c r="P154" s="71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</row>
    <row r="155" spans="1:155" ht="15.5">
      <c r="A155" s="721"/>
      <c r="B155" s="721"/>
      <c r="C155" s="721"/>
      <c r="D155" s="721"/>
      <c r="E155" s="721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</row>
    <row r="156" spans="1:155" ht="15.5">
      <c r="A156" s="722" t="s">
        <v>43</v>
      </c>
      <c r="B156" s="722"/>
      <c r="C156" s="722"/>
      <c r="D156" s="722"/>
      <c r="E156" s="722"/>
      <c r="F156" s="722"/>
      <c r="G156" s="722"/>
      <c r="H156" s="722"/>
      <c r="I156" s="722"/>
      <c r="J156" s="722"/>
      <c r="K156" s="722"/>
      <c r="L156" s="722"/>
      <c r="M156" s="722"/>
      <c r="N156" s="722"/>
      <c r="O156" s="722"/>
      <c r="P156" s="722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</row>
    <row r="157" spans="1:155">
      <c r="A157" s="213"/>
      <c r="B157" s="150"/>
      <c r="C157" s="150"/>
      <c r="D157" s="149"/>
      <c r="E157" s="150"/>
      <c r="F157" s="150"/>
      <c r="G157" s="150"/>
      <c r="H157" s="150"/>
      <c r="I157" s="150"/>
      <c r="J157" s="361"/>
      <c r="K157" s="148"/>
      <c r="L157" s="147"/>
      <c r="M157" s="146"/>
      <c r="N157" s="150"/>
      <c r="O157" s="150"/>
      <c r="P157" s="198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  <c r="CJ157" s="137"/>
      <c r="CK157" s="137"/>
      <c r="CL157" s="137"/>
      <c r="CM157" s="137"/>
      <c r="CN157" s="137"/>
      <c r="CO157" s="137"/>
      <c r="CP157" s="137"/>
      <c r="CQ157" s="137"/>
      <c r="CR157" s="137"/>
      <c r="CS157" s="137"/>
      <c r="CT157" s="137"/>
      <c r="CU157" s="137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</row>
    <row r="158" spans="1:155" ht="18">
      <c r="A158" s="723" t="s">
        <v>253</v>
      </c>
      <c r="B158" s="723"/>
      <c r="C158" s="723"/>
      <c r="D158" s="723"/>
      <c r="E158" s="723"/>
      <c r="F158" s="723"/>
      <c r="G158" s="723"/>
      <c r="H158" s="723"/>
      <c r="I158" s="723"/>
      <c r="J158" s="723"/>
      <c r="K158" s="723"/>
      <c r="L158" s="723"/>
      <c r="M158" s="723"/>
      <c r="N158" s="723"/>
      <c r="O158" s="723"/>
      <c r="P158" s="723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</row>
    <row r="159" spans="1:155">
      <c r="A159" s="213"/>
      <c r="B159" s="150"/>
      <c r="C159" s="150"/>
      <c r="D159" s="149"/>
      <c r="E159" s="150"/>
      <c r="F159" s="150"/>
      <c r="G159" s="150"/>
      <c r="H159" s="150"/>
      <c r="I159" s="150"/>
      <c r="J159" s="361"/>
      <c r="K159" s="148"/>
      <c r="L159" s="147"/>
      <c r="M159" s="146"/>
      <c r="N159" s="150"/>
      <c r="O159" s="150"/>
      <c r="P159" s="198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</row>
    <row r="160" spans="1:155">
      <c r="A160" s="213"/>
      <c r="B160" s="720">
        <f>'Encodage réponses Es'!$B$1:$I$1</f>
        <v>0</v>
      </c>
      <c r="C160" s="720"/>
      <c r="D160" s="720"/>
      <c r="E160" s="720"/>
      <c r="F160" s="720"/>
      <c r="G160" s="720"/>
      <c r="H160" s="720"/>
      <c r="I160" s="720"/>
      <c r="J160" s="720"/>
      <c r="K160" s="720"/>
      <c r="L160" s="720"/>
      <c r="M160" s="720"/>
      <c r="N160" s="720"/>
      <c r="O160" s="150"/>
      <c r="P160" s="198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</row>
    <row r="161" spans="1:155" ht="27" customHeight="1">
      <c r="A161" s="238" t="s">
        <v>44</v>
      </c>
      <c r="B161" s="238">
        <f>'Encodage réponses Es'!$C$3</f>
        <v>0</v>
      </c>
      <c r="C161" s="150"/>
      <c r="D161" s="149"/>
      <c r="E161" s="150"/>
      <c r="F161" s="150"/>
      <c r="G161" s="150"/>
      <c r="H161" s="150"/>
      <c r="I161" s="150"/>
      <c r="J161" s="361"/>
      <c r="K161" s="148"/>
      <c r="L161" s="147"/>
      <c r="M161" s="146"/>
      <c r="N161" s="150"/>
      <c r="O161" s="150"/>
      <c r="P161" s="198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</row>
    <row r="162" spans="1:155" ht="15.5">
      <c r="A162" s="724" t="str">
        <f>CONCATENATE("Synthèse des résultats de l'élève : ",Résultats!$E9," ",Résultats!$F9)</f>
        <v xml:space="preserve">Synthèse des résultats de l'élève :  </v>
      </c>
      <c r="B162" s="724"/>
      <c r="C162" s="724"/>
      <c r="D162" s="724"/>
      <c r="E162" s="724"/>
      <c r="F162" s="724"/>
      <c r="G162" s="724"/>
      <c r="H162" s="724"/>
      <c r="I162" s="724"/>
      <c r="J162" s="724"/>
      <c r="K162" s="724"/>
      <c r="L162" s="237"/>
      <c r="M162" s="718" t="str">
        <f>IF(Résultats!$J161="Absent(e)","Absent(e)",IF(Résultats!$J161="Incomplet","Incomplet",""))</f>
        <v/>
      </c>
      <c r="N162" s="718"/>
      <c r="O162" s="718"/>
      <c r="P162" s="718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</row>
    <row r="163" spans="1:155" ht="15.5">
      <c r="A163" s="236"/>
      <c r="B163" s="235"/>
      <c r="C163" s="150"/>
      <c r="D163" s="149"/>
      <c r="E163" s="150"/>
      <c r="F163" s="150"/>
      <c r="G163" s="150"/>
      <c r="H163" s="150"/>
      <c r="I163" s="150"/>
      <c r="J163" s="361"/>
      <c r="K163" s="148"/>
      <c r="L163" s="147"/>
      <c r="M163" s="146"/>
      <c r="N163" s="150"/>
      <c r="O163" s="150"/>
      <c r="P163" s="198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</row>
    <row r="164" spans="1:155" s="173" customFormat="1" ht="18" customHeight="1">
      <c r="A164" s="234" t="s">
        <v>47</v>
      </c>
      <c r="B164" s="233"/>
      <c r="C164" s="362"/>
      <c r="D164" s="228"/>
      <c r="E164" s="232"/>
      <c r="F164" s="232"/>
      <c r="G164" s="232"/>
      <c r="H164" s="232"/>
      <c r="I164" s="232"/>
      <c r="J164" s="231"/>
      <c r="K164" s="230"/>
      <c r="L164" s="229"/>
      <c r="M164" s="228"/>
      <c r="N164" s="227" t="str">
        <f>IF(OR(Résultats!$J9="Absent(e)",Résultats!$J9="Incomplet"),"",Résultats!$J9)</f>
        <v/>
      </c>
      <c r="O164" s="226" t="str">
        <f>"/"</f>
        <v>/</v>
      </c>
      <c r="P164" s="225">
        <f>Résultats!$J$4</f>
        <v>80</v>
      </c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</row>
    <row r="165" spans="1:155" ht="14">
      <c r="A165" s="224"/>
      <c r="B165" s="221"/>
      <c r="C165" s="220"/>
      <c r="D165" s="219"/>
      <c r="E165" s="218"/>
      <c r="F165" s="218"/>
      <c r="G165" s="218"/>
      <c r="H165" s="218"/>
      <c r="I165" s="218"/>
      <c r="J165" s="217"/>
      <c r="K165" s="216"/>
      <c r="L165" s="215"/>
      <c r="M165" s="214"/>
      <c r="N165" s="219"/>
      <c r="O165" s="219"/>
      <c r="P165" s="223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</row>
    <row r="166" spans="1:155" ht="15.5">
      <c r="A166" s="222"/>
      <c r="B166" s="221"/>
      <c r="C166" s="220"/>
      <c r="D166" s="219"/>
      <c r="E166" s="218"/>
      <c r="F166" s="218"/>
      <c r="G166" s="218"/>
      <c r="H166" s="218"/>
      <c r="I166" s="218"/>
      <c r="J166" s="217"/>
      <c r="K166" s="216"/>
      <c r="L166" s="215"/>
      <c r="M166" s="214"/>
      <c r="N166" s="719" t="str">
        <f>IF(N164="","",N164/P164)</f>
        <v/>
      </c>
      <c r="O166" s="719"/>
      <c r="P166" s="719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</row>
    <row r="167" spans="1:155">
      <c r="A167" s="213"/>
      <c r="B167" s="150"/>
      <c r="C167" s="150"/>
      <c r="D167" s="149"/>
      <c r="E167" s="150"/>
      <c r="F167" s="150"/>
      <c r="G167" s="150"/>
      <c r="H167" s="150"/>
      <c r="I167" s="150"/>
      <c r="J167" s="361"/>
      <c r="K167" s="148"/>
      <c r="L167" s="147"/>
      <c r="M167" s="212"/>
      <c r="N167" s="149"/>
      <c r="O167" s="149"/>
      <c r="P167" s="198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</row>
    <row r="168" spans="1:155" s="173" customFormat="1" ht="27" customHeight="1">
      <c r="A168" s="183" t="s">
        <v>57</v>
      </c>
      <c r="B168" s="182"/>
      <c r="C168" s="181"/>
      <c r="D168" s="181"/>
      <c r="E168" s="180"/>
      <c r="F168" s="180"/>
      <c r="G168" s="180"/>
      <c r="H168" s="179"/>
      <c r="I168" s="179"/>
      <c r="J168" s="706" t="str">
        <f>IF(Résultats!$M98="","",Résultats!$M9)</f>
        <v/>
      </c>
      <c r="K168" s="706"/>
      <c r="L168" s="706"/>
      <c r="M168" s="178" t="str">
        <f>"/"</f>
        <v>/</v>
      </c>
      <c r="N168" s="177">
        <f>Résultats!$M$4</f>
        <v>40</v>
      </c>
      <c r="O168" s="176"/>
      <c r="P168" s="175" t="str">
        <f>IF(OR(J168="",J168="Absent(e)",J168="Incomplet"),"",J168/N168)</f>
        <v/>
      </c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</row>
    <row r="169" spans="1:155" s="173" customFormat="1" ht="18" customHeight="1">
      <c r="A169" s="707" t="s">
        <v>73</v>
      </c>
      <c r="B169" s="708"/>
      <c r="C169" s="708"/>
      <c r="D169" s="708"/>
      <c r="E169" s="708"/>
      <c r="F169" s="358"/>
      <c r="G169" s="358"/>
      <c r="H169" s="709" t="str">
        <f>IF(OR(Résultats!$AA9="Absent(e)",Résultats!$AA9="Incomplet"),"",Résultats!$AA9)</f>
        <v/>
      </c>
      <c r="I169" s="709"/>
      <c r="J169" s="168" t="str">
        <f>"/"</f>
        <v>/</v>
      </c>
      <c r="K169" s="167">
        <f>Résultats!$AA$2</f>
        <v>19</v>
      </c>
      <c r="L169" s="191"/>
      <c r="M169" s="191"/>
      <c r="N169" s="190"/>
      <c r="O169" s="323"/>
      <c r="P169" s="188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</row>
    <row r="170" spans="1:155" s="173" customFormat="1" ht="13.5" customHeight="1">
      <c r="A170" s="197" t="s">
        <v>139</v>
      </c>
      <c r="B170" s="196"/>
      <c r="C170" s="196"/>
      <c r="D170" s="196"/>
      <c r="E170" s="196"/>
      <c r="F170" s="196"/>
      <c r="G170" s="196"/>
      <c r="H170" s="195"/>
      <c r="I170" s="194"/>
      <c r="J170" s="193"/>
      <c r="K170" s="192"/>
      <c r="L170" s="191"/>
      <c r="M170" s="191"/>
      <c r="N170" s="190"/>
      <c r="O170" s="323"/>
      <c r="P170" s="188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</row>
    <row r="171" spans="1:155" s="173" customFormat="1" ht="13.5" customHeight="1">
      <c r="A171" s="197" t="s">
        <v>142</v>
      </c>
      <c r="B171" s="196"/>
      <c r="C171" s="196"/>
      <c r="D171" s="196"/>
      <c r="E171" s="196"/>
      <c r="F171" s="196"/>
      <c r="G171" s="196"/>
      <c r="H171" s="195"/>
      <c r="I171" s="194"/>
      <c r="J171" s="193"/>
      <c r="K171" s="192"/>
      <c r="L171" s="191"/>
      <c r="M171" s="191"/>
      <c r="N171" s="190"/>
      <c r="O171" s="323"/>
      <c r="P171" s="188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</row>
    <row r="172" spans="1:155" s="186" customFormat="1" ht="13.5" customHeight="1">
      <c r="A172" s="197" t="s">
        <v>74</v>
      </c>
      <c r="B172" s="211"/>
      <c r="C172" s="211"/>
      <c r="D172" s="211"/>
      <c r="E172" s="211"/>
      <c r="F172" s="211"/>
      <c r="G172" s="211"/>
      <c r="H172" s="210"/>
      <c r="I172" s="209"/>
      <c r="J172" s="208"/>
      <c r="K172" s="208"/>
      <c r="L172" s="208"/>
      <c r="M172" s="208"/>
      <c r="N172" s="207"/>
      <c r="O172" s="324"/>
      <c r="P172" s="205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</row>
    <row r="173" spans="1:155" s="186" customFormat="1" ht="13.5" customHeight="1">
      <c r="A173" s="197" t="s">
        <v>84</v>
      </c>
      <c r="B173" s="211"/>
      <c r="C173" s="211"/>
      <c r="D173" s="211"/>
      <c r="E173" s="211"/>
      <c r="F173" s="211"/>
      <c r="G173" s="211"/>
      <c r="H173" s="210"/>
      <c r="I173" s="209"/>
      <c r="J173" s="208"/>
      <c r="K173" s="208"/>
      <c r="L173" s="208"/>
      <c r="M173" s="208"/>
      <c r="N173" s="207"/>
      <c r="O173" s="324"/>
      <c r="P173" s="205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</row>
    <row r="174" spans="1:155" s="203" customFormat="1" ht="13.5" customHeight="1">
      <c r="A174" s="197" t="s">
        <v>75</v>
      </c>
      <c r="B174" s="211"/>
      <c r="C174" s="211"/>
      <c r="D174" s="211"/>
      <c r="E174" s="211"/>
      <c r="F174" s="211"/>
      <c r="G174" s="211"/>
      <c r="H174" s="210"/>
      <c r="I174" s="209"/>
      <c r="J174" s="208"/>
      <c r="K174" s="208"/>
      <c r="L174" s="208"/>
      <c r="M174" s="208"/>
      <c r="N174" s="207"/>
      <c r="O174" s="324"/>
      <c r="P174" s="205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</row>
    <row r="175" spans="1:155" ht="30" customHeight="1">
      <c r="A175" s="703" t="s">
        <v>54</v>
      </c>
      <c r="B175" s="704"/>
      <c r="C175" s="704"/>
      <c r="D175" s="704"/>
      <c r="E175" s="704"/>
      <c r="F175" s="360"/>
      <c r="G175" s="360"/>
      <c r="H175" s="705" t="str">
        <f>IF(OR(Résultats!$AN9="Absent(e)",Résultats!$AN9="Incomplet"),"",Résultats!$AN9)</f>
        <v/>
      </c>
      <c r="I175" s="705"/>
      <c r="J175" s="172" t="str">
        <f>"/"</f>
        <v>/</v>
      </c>
      <c r="K175" s="171">
        <f>Résultats!$AN$2</f>
        <v>21</v>
      </c>
      <c r="L175" s="202"/>
      <c r="M175" s="202"/>
      <c r="N175" s="201"/>
      <c r="O175" s="200"/>
      <c r="P175" s="199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7"/>
      <c r="CT175" s="137"/>
      <c r="CU175" s="137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</row>
    <row r="176" spans="1:155" s="151" customFormat="1" ht="13.5" customHeight="1">
      <c r="A176" s="161" t="s">
        <v>76</v>
      </c>
      <c r="B176" s="162"/>
      <c r="C176" s="162"/>
      <c r="D176" s="162"/>
      <c r="E176" s="160"/>
      <c r="F176" s="160"/>
      <c r="G176" s="160"/>
      <c r="H176" s="156"/>
      <c r="I176" s="156"/>
      <c r="J176" s="155"/>
      <c r="K176" s="155"/>
      <c r="L176" s="155"/>
      <c r="M176" s="155"/>
      <c r="N176" s="154"/>
      <c r="O176" s="153"/>
      <c r="P176" s="152"/>
    </row>
    <row r="177" spans="1:155" s="151" customFormat="1" ht="13.5" customHeight="1">
      <c r="A177" s="161" t="s">
        <v>77</v>
      </c>
      <c r="B177" s="162"/>
      <c r="C177" s="162"/>
      <c r="D177" s="162"/>
      <c r="E177" s="160"/>
      <c r="F177" s="160"/>
      <c r="G177" s="160"/>
      <c r="H177" s="156"/>
      <c r="I177" s="156"/>
      <c r="J177" s="155"/>
      <c r="K177" s="155"/>
      <c r="L177" s="155"/>
      <c r="M177" s="155"/>
      <c r="N177" s="154"/>
      <c r="O177" s="153"/>
      <c r="P177" s="152"/>
    </row>
    <row r="178" spans="1:155" s="151" customFormat="1" ht="13.5" customHeight="1">
      <c r="A178" s="161" t="s">
        <v>78</v>
      </c>
      <c r="B178" s="162"/>
      <c r="C178" s="162"/>
      <c r="D178" s="162"/>
      <c r="E178" s="160"/>
      <c r="F178" s="160"/>
      <c r="G178" s="160"/>
      <c r="H178" s="156"/>
      <c r="I178" s="156"/>
      <c r="J178" s="155"/>
      <c r="K178" s="155"/>
      <c r="L178" s="155"/>
      <c r="M178" s="155"/>
      <c r="N178" s="154"/>
      <c r="O178" s="153"/>
      <c r="P178" s="152"/>
    </row>
    <row r="179" spans="1:155" s="151" customFormat="1" ht="13.5" customHeight="1">
      <c r="A179" s="444" t="s">
        <v>141</v>
      </c>
      <c r="B179" s="160"/>
      <c r="C179" s="160"/>
      <c r="D179" s="160"/>
      <c r="E179" s="160"/>
      <c r="F179" s="160"/>
      <c r="G179" s="160"/>
      <c r="H179" s="156"/>
      <c r="I179" s="156"/>
      <c r="J179" s="155"/>
      <c r="K179" s="155"/>
      <c r="L179" s="155"/>
      <c r="M179" s="155"/>
      <c r="N179" s="154"/>
      <c r="O179" s="153"/>
      <c r="P179" s="152"/>
    </row>
    <row r="180" spans="1:155" s="151" customFormat="1" ht="15" customHeight="1">
      <c r="A180" s="325"/>
      <c r="B180" s="326"/>
      <c r="C180" s="326"/>
      <c r="D180" s="326"/>
      <c r="E180" s="326"/>
      <c r="F180" s="326"/>
      <c r="G180" s="326"/>
      <c r="H180" s="327"/>
      <c r="I180" s="327"/>
      <c r="J180" s="328"/>
      <c r="K180" s="328"/>
      <c r="L180" s="328"/>
      <c r="M180" s="328"/>
      <c r="N180" s="329"/>
      <c r="O180" s="330"/>
      <c r="P180" s="331"/>
    </row>
    <row r="181" spans="1:155" s="173" customFormat="1" ht="27" customHeight="1">
      <c r="A181" s="183" t="s">
        <v>58</v>
      </c>
      <c r="B181" s="182"/>
      <c r="C181" s="181"/>
      <c r="D181" s="181"/>
      <c r="E181" s="180"/>
      <c r="F181" s="180"/>
      <c r="G181" s="180"/>
      <c r="H181" s="179"/>
      <c r="I181" s="179"/>
      <c r="J181" s="706" t="str">
        <f>IF(OR(Résultats!$O9="",Résultats!$O9="Incomplet"),"",Résultats!$O9)</f>
        <v/>
      </c>
      <c r="K181" s="706"/>
      <c r="L181" s="706"/>
      <c r="M181" s="178" t="str">
        <f>"/"</f>
        <v>/</v>
      </c>
      <c r="N181" s="177">
        <f>Résultats!$O$4</f>
        <v>40</v>
      </c>
      <c r="O181" s="176"/>
      <c r="P181" s="175" t="str">
        <f>IF(OR(J181="",J181="Absent(e)",J181="Incomplet"),"",J181/N181)</f>
        <v/>
      </c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4"/>
      <c r="AJ181" s="174"/>
      <c r="AK181" s="174"/>
      <c r="AL181" s="174"/>
      <c r="AM181" s="174"/>
      <c r="AN181" s="174"/>
    </row>
    <row r="182" spans="1:155" ht="14">
      <c r="A182" s="707" t="s">
        <v>60</v>
      </c>
      <c r="B182" s="708"/>
      <c r="C182" s="708"/>
      <c r="D182" s="708"/>
      <c r="E182" s="708"/>
      <c r="F182" s="358"/>
      <c r="G182" s="358"/>
      <c r="H182" s="709" t="str">
        <f>IF(OR(Résultats!$AY9="a",Résultats!$AY9="A",Résultats!$AY9=""),"",Résultats!$AY9)</f>
        <v/>
      </c>
      <c r="I182" s="709"/>
      <c r="J182" s="168" t="str">
        <f>"/"</f>
        <v>/</v>
      </c>
      <c r="K182" s="171">
        <f>Résultats!$AY$2</f>
        <v>18</v>
      </c>
      <c r="L182" s="166"/>
      <c r="M182" s="166"/>
      <c r="N182" s="165"/>
      <c r="O182" s="332"/>
      <c r="P182" s="164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</row>
    <row r="183" spans="1:155" s="173" customFormat="1" ht="13.5" customHeight="1">
      <c r="A183" s="197" t="s">
        <v>79</v>
      </c>
      <c r="B183" s="358"/>
      <c r="C183" s="358"/>
      <c r="D183" s="358"/>
      <c r="E183" s="358"/>
      <c r="F183" s="358"/>
      <c r="G183" s="358"/>
      <c r="H183" s="359"/>
      <c r="I183" s="359"/>
      <c r="J183" s="168"/>
      <c r="K183" s="167"/>
      <c r="L183" s="166"/>
      <c r="M183" s="166"/>
      <c r="N183" s="165"/>
      <c r="O183" s="332"/>
      <c r="P183" s="16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</row>
    <row r="184" spans="1:155" s="173" customFormat="1" ht="13.5" customHeight="1">
      <c r="A184" s="197" t="s">
        <v>143</v>
      </c>
      <c r="B184" s="358"/>
      <c r="C184" s="358"/>
      <c r="D184" s="358"/>
      <c r="E184" s="358"/>
      <c r="F184" s="358"/>
      <c r="G184" s="358"/>
      <c r="H184" s="359"/>
      <c r="I184" s="359"/>
      <c r="J184" s="168"/>
      <c r="K184" s="167"/>
      <c r="L184" s="166"/>
      <c r="M184" s="166"/>
      <c r="N184" s="165"/>
      <c r="O184" s="332"/>
      <c r="P184" s="164"/>
      <c r="R184" s="174"/>
      <c r="S184" s="174"/>
      <c r="T184" s="174"/>
      <c r="U184" s="174"/>
      <c r="V184" s="174"/>
      <c r="W184" s="174"/>
      <c r="X184" s="174"/>
      <c r="Y184" s="174"/>
      <c r="Z184" s="174"/>
      <c r="AA184" s="174"/>
      <c r="AB184" s="174"/>
      <c r="AC184" s="174"/>
      <c r="AD184" s="174"/>
      <c r="AE184" s="174"/>
      <c r="AF184" s="174"/>
      <c r="AG184" s="174"/>
      <c r="AH184" s="174"/>
      <c r="AI184" s="174"/>
      <c r="AJ184" s="174"/>
      <c r="AK184" s="174"/>
      <c r="AL184" s="174"/>
      <c r="AM184" s="174"/>
      <c r="AN184" s="174"/>
    </row>
    <row r="185" spans="1:155" s="173" customFormat="1" ht="13.5" customHeight="1">
      <c r="A185" s="197" t="s">
        <v>80</v>
      </c>
      <c r="B185" s="358"/>
      <c r="C185" s="358"/>
      <c r="D185" s="358"/>
      <c r="E185" s="358"/>
      <c r="F185" s="358"/>
      <c r="G185" s="358"/>
      <c r="H185" s="359"/>
      <c r="I185" s="359"/>
      <c r="J185" s="168"/>
      <c r="K185" s="167"/>
      <c r="L185" s="166"/>
      <c r="M185" s="166"/>
      <c r="N185" s="165"/>
      <c r="O185" s="332"/>
      <c r="P185" s="164"/>
      <c r="R185" s="174"/>
      <c r="S185" s="174"/>
      <c r="T185" s="174"/>
      <c r="U185" s="174"/>
      <c r="V185" s="174"/>
      <c r="W185" s="174"/>
      <c r="X185" s="174"/>
      <c r="Y185" s="174"/>
      <c r="Z185" s="174"/>
      <c r="AA185" s="174"/>
      <c r="AB185" s="174"/>
      <c r="AC185" s="174"/>
      <c r="AD185" s="174"/>
      <c r="AE185" s="174"/>
      <c r="AF185" s="174"/>
      <c r="AG185" s="174"/>
      <c r="AH185" s="174"/>
      <c r="AI185" s="174"/>
      <c r="AJ185" s="174"/>
      <c r="AK185" s="174"/>
      <c r="AL185" s="174"/>
      <c r="AM185" s="174"/>
      <c r="AN185" s="174"/>
    </row>
    <row r="186" spans="1:155" s="173" customFormat="1" ht="13.5" customHeight="1">
      <c r="A186" s="320" t="s">
        <v>85</v>
      </c>
      <c r="B186" s="358"/>
      <c r="C186" s="358"/>
      <c r="D186" s="358"/>
      <c r="E186" s="358"/>
      <c r="F186" s="358"/>
      <c r="G186" s="358"/>
      <c r="H186" s="359"/>
      <c r="I186" s="359"/>
      <c r="J186" s="168"/>
      <c r="K186" s="167"/>
      <c r="L186" s="166"/>
      <c r="M186" s="166"/>
      <c r="N186" s="165"/>
      <c r="O186" s="332"/>
      <c r="P186" s="16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  <c r="AF186" s="174"/>
      <c r="AG186" s="174"/>
      <c r="AH186" s="174"/>
      <c r="AI186" s="174"/>
      <c r="AJ186" s="174"/>
      <c r="AK186" s="174"/>
      <c r="AL186" s="174"/>
      <c r="AM186" s="174"/>
      <c r="AN186" s="174"/>
    </row>
    <row r="187" spans="1:155" s="186" customFormat="1" ht="18" customHeight="1">
      <c r="A187" s="710" t="s">
        <v>65</v>
      </c>
      <c r="B187" s="711"/>
      <c r="C187" s="711"/>
      <c r="D187" s="711"/>
      <c r="E187" s="711"/>
      <c r="F187" s="711"/>
      <c r="G187" s="711"/>
      <c r="H187" s="709" t="str">
        <f>IF(OR(Résultats!$BK9="Absent(e)",Résultats!$BK9="Incomplet"),"",Résultats!$BK9)</f>
        <v/>
      </c>
      <c r="I187" s="709"/>
      <c r="J187" s="172" t="str">
        <f>"/"</f>
        <v>/</v>
      </c>
      <c r="K187" s="171">
        <f>Résultats!$BK$2</f>
        <v>22</v>
      </c>
      <c r="L187" s="166"/>
      <c r="M187" s="166"/>
      <c r="N187" s="165"/>
      <c r="O187" s="332"/>
      <c r="P187" s="164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</row>
    <row r="188" spans="1:155" s="184" customFormat="1" ht="13.5" customHeight="1">
      <c r="A188" s="161" t="s">
        <v>81</v>
      </c>
      <c r="B188" s="162"/>
      <c r="C188" s="162"/>
      <c r="D188" s="162"/>
      <c r="E188" s="160"/>
      <c r="F188" s="159"/>
      <c r="G188" s="158"/>
      <c r="H188" s="157"/>
      <c r="I188" s="156"/>
      <c r="J188" s="155"/>
      <c r="K188" s="155"/>
      <c r="L188" s="155"/>
      <c r="M188" s="155"/>
      <c r="N188" s="154"/>
      <c r="O188" s="153"/>
      <c r="P188" s="152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</row>
    <row r="189" spans="1:155" s="173" customFormat="1" ht="13.5" customHeight="1">
      <c r="A189" s="161" t="s">
        <v>83</v>
      </c>
      <c r="B189" s="162"/>
      <c r="C189" s="162"/>
      <c r="D189" s="162"/>
      <c r="E189" s="160"/>
      <c r="F189" s="159"/>
      <c r="G189" s="158"/>
      <c r="H189" s="157"/>
      <c r="I189" s="156"/>
      <c r="J189" s="155"/>
      <c r="K189" s="155"/>
      <c r="L189" s="155"/>
      <c r="M189" s="155"/>
      <c r="N189" s="154"/>
      <c r="O189" s="153"/>
      <c r="P189" s="152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</row>
    <row r="190" spans="1:155" s="163" customFormat="1" ht="13.5" customHeight="1">
      <c r="A190" s="161" t="s">
        <v>82</v>
      </c>
      <c r="B190" s="160"/>
      <c r="C190" s="160"/>
      <c r="D190" s="160"/>
      <c r="E190" s="160"/>
      <c r="F190" s="159"/>
      <c r="G190" s="158"/>
      <c r="H190" s="157"/>
      <c r="I190" s="156"/>
      <c r="J190" s="155"/>
      <c r="K190" s="155"/>
      <c r="L190" s="155"/>
      <c r="M190" s="155"/>
      <c r="N190" s="154"/>
      <c r="O190" s="153"/>
      <c r="P190" s="152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</row>
    <row r="191" spans="1:155">
      <c r="A191" s="333"/>
      <c r="B191" s="334"/>
      <c r="C191" s="334"/>
      <c r="D191" s="335"/>
      <c r="E191" s="336"/>
      <c r="F191" s="336"/>
      <c r="G191" s="336"/>
      <c r="H191" s="336"/>
      <c r="I191" s="336"/>
      <c r="J191" s="336"/>
      <c r="K191" s="337"/>
      <c r="L191" s="338"/>
      <c r="M191" s="339"/>
      <c r="N191" s="336"/>
      <c r="O191" s="336"/>
      <c r="P191" s="340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</row>
    <row r="192" spans="1:155">
      <c r="A192" s="341"/>
      <c r="B192" s="342"/>
      <c r="C192" s="342"/>
      <c r="D192" s="343"/>
      <c r="E192" s="344"/>
      <c r="F192" s="344"/>
      <c r="G192" s="344"/>
      <c r="H192" s="344"/>
      <c r="I192" s="344"/>
      <c r="J192" s="344"/>
      <c r="K192" s="345"/>
      <c r="L192" s="346"/>
      <c r="M192" s="347"/>
      <c r="N192" s="344"/>
      <c r="O192" s="344"/>
      <c r="P192" s="348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</row>
    <row r="193" spans="1:155" ht="15.5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</row>
    <row r="194" spans="1:155" ht="15.5">
      <c r="A194" s="722" t="s">
        <v>43</v>
      </c>
      <c r="B194" s="722"/>
      <c r="C194" s="722"/>
      <c r="D194" s="722"/>
      <c r="E194" s="722"/>
      <c r="F194" s="722"/>
      <c r="G194" s="722"/>
      <c r="H194" s="722"/>
      <c r="I194" s="722"/>
      <c r="J194" s="722"/>
      <c r="K194" s="722"/>
      <c r="L194" s="722"/>
      <c r="M194" s="722"/>
      <c r="N194" s="722"/>
      <c r="O194" s="722"/>
      <c r="P194" s="722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</row>
    <row r="195" spans="1:155">
      <c r="A195" s="213"/>
      <c r="B195" s="150"/>
      <c r="C195" s="150"/>
      <c r="D195" s="149"/>
      <c r="E195" s="150"/>
      <c r="F195" s="150"/>
      <c r="G195" s="150"/>
      <c r="H195" s="150"/>
      <c r="I195" s="150"/>
      <c r="J195" s="361"/>
      <c r="K195" s="148"/>
      <c r="L195" s="147"/>
      <c r="M195" s="146"/>
      <c r="N195" s="150"/>
      <c r="O195" s="150"/>
      <c r="P195" s="198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7"/>
      <c r="CT195" s="137"/>
      <c r="CU195" s="137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</row>
    <row r="196" spans="1:155" ht="18">
      <c r="A196" s="723" t="s">
        <v>253</v>
      </c>
      <c r="B196" s="723"/>
      <c r="C196" s="723"/>
      <c r="D196" s="723"/>
      <c r="E196" s="723"/>
      <c r="F196" s="723"/>
      <c r="G196" s="723"/>
      <c r="H196" s="723"/>
      <c r="I196" s="723"/>
      <c r="J196" s="723"/>
      <c r="K196" s="723"/>
      <c r="L196" s="723"/>
      <c r="M196" s="723"/>
      <c r="N196" s="723"/>
      <c r="O196" s="723"/>
      <c r="P196" s="723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</row>
    <row r="197" spans="1:155">
      <c r="A197" s="213"/>
      <c r="B197" s="150"/>
      <c r="C197" s="150"/>
      <c r="D197" s="149"/>
      <c r="E197" s="150"/>
      <c r="F197" s="150"/>
      <c r="G197" s="150"/>
      <c r="H197" s="150"/>
      <c r="I197" s="150"/>
      <c r="J197" s="361"/>
      <c r="K197" s="148"/>
      <c r="L197" s="147"/>
      <c r="M197" s="146"/>
      <c r="N197" s="150"/>
      <c r="O197" s="150"/>
      <c r="P197" s="198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</row>
    <row r="198" spans="1:155">
      <c r="A198" s="213"/>
      <c r="B198" s="720">
        <f>'Encodage réponses Es'!$B$1:$I$1</f>
        <v>0</v>
      </c>
      <c r="C198" s="720"/>
      <c r="D198" s="720"/>
      <c r="E198" s="720"/>
      <c r="F198" s="720"/>
      <c r="G198" s="720"/>
      <c r="H198" s="720"/>
      <c r="I198" s="720"/>
      <c r="J198" s="720"/>
      <c r="K198" s="720"/>
      <c r="L198" s="720"/>
      <c r="M198" s="720"/>
      <c r="N198" s="720"/>
      <c r="O198" s="150"/>
      <c r="P198" s="198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</row>
    <row r="199" spans="1:155" ht="27" customHeight="1">
      <c r="A199" s="238" t="s">
        <v>44</v>
      </c>
      <c r="B199" s="238">
        <f>'Encodage réponses Es'!$C$3</f>
        <v>0</v>
      </c>
      <c r="C199" s="150"/>
      <c r="D199" s="149"/>
      <c r="E199" s="150"/>
      <c r="F199" s="150"/>
      <c r="G199" s="150"/>
      <c r="H199" s="150"/>
      <c r="I199" s="150"/>
      <c r="J199" s="361"/>
      <c r="K199" s="148"/>
      <c r="L199" s="147"/>
      <c r="M199" s="146"/>
      <c r="N199" s="150"/>
      <c r="O199" s="150"/>
      <c r="P199" s="198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</row>
    <row r="200" spans="1:155" ht="15.5">
      <c r="A200" s="724" t="str">
        <f>CONCATENATE("Synthèse des résultats de l'élève : ",Résultats!$E10," ",Résultats!$F10)</f>
        <v xml:space="preserve">Synthèse des résultats de l'élève :  </v>
      </c>
      <c r="B200" s="724"/>
      <c r="C200" s="724"/>
      <c r="D200" s="724"/>
      <c r="E200" s="724"/>
      <c r="F200" s="724"/>
      <c r="G200" s="724"/>
      <c r="H200" s="724"/>
      <c r="I200" s="724"/>
      <c r="J200" s="724"/>
      <c r="K200" s="724"/>
      <c r="L200" s="237"/>
      <c r="M200" s="718" t="str">
        <f>IF(Résultats!$J199="Absent(e)","Absent(e)",IF(Résultats!$J199="Incomplet","Incomplet",""))</f>
        <v/>
      </c>
      <c r="N200" s="718"/>
      <c r="O200" s="718"/>
      <c r="P200" s="718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</row>
    <row r="201" spans="1:155" ht="15.5">
      <c r="A201" s="236"/>
      <c r="B201" s="235"/>
      <c r="C201" s="150"/>
      <c r="D201" s="149"/>
      <c r="E201" s="150"/>
      <c r="F201" s="150"/>
      <c r="G201" s="150"/>
      <c r="H201" s="150"/>
      <c r="I201" s="150"/>
      <c r="J201" s="361"/>
      <c r="K201" s="148"/>
      <c r="L201" s="147"/>
      <c r="M201" s="146"/>
      <c r="N201" s="150"/>
      <c r="O201" s="150"/>
      <c r="P201" s="198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</row>
    <row r="202" spans="1:155" s="173" customFormat="1" ht="18" customHeight="1">
      <c r="A202" s="234" t="s">
        <v>47</v>
      </c>
      <c r="B202" s="233"/>
      <c r="C202" s="362"/>
      <c r="D202" s="228"/>
      <c r="E202" s="232"/>
      <c r="F202" s="232"/>
      <c r="G202" s="232"/>
      <c r="H202" s="232"/>
      <c r="I202" s="232"/>
      <c r="J202" s="231"/>
      <c r="K202" s="230"/>
      <c r="L202" s="229"/>
      <c r="M202" s="228"/>
      <c r="N202" s="227" t="str">
        <f>IF(OR(Résultats!$J10="Absent(e)",Résultats!$J10="Incomplet"),"",Résultats!$J10)</f>
        <v/>
      </c>
      <c r="O202" s="226" t="str">
        <f>"/"</f>
        <v>/</v>
      </c>
      <c r="P202" s="225">
        <f>Résultats!$J$4</f>
        <v>80</v>
      </c>
      <c r="Q202" s="174"/>
      <c r="R202" s="174"/>
      <c r="S202" s="174"/>
      <c r="T202" s="174"/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4"/>
      <c r="AK202" s="174"/>
      <c r="AL202" s="174"/>
      <c r="AM202" s="174"/>
      <c r="AN202" s="174"/>
    </row>
    <row r="203" spans="1:155" ht="14">
      <c r="A203" s="224"/>
      <c r="B203" s="221"/>
      <c r="C203" s="220"/>
      <c r="D203" s="219"/>
      <c r="E203" s="218"/>
      <c r="F203" s="218"/>
      <c r="G203" s="218"/>
      <c r="H203" s="218"/>
      <c r="I203" s="218"/>
      <c r="J203" s="217"/>
      <c r="K203" s="216"/>
      <c r="L203" s="215"/>
      <c r="M203" s="214"/>
      <c r="N203" s="219"/>
      <c r="O203" s="219"/>
      <c r="P203" s="223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</row>
    <row r="204" spans="1:155" ht="15.5">
      <c r="A204" s="222"/>
      <c r="B204" s="221"/>
      <c r="C204" s="220"/>
      <c r="D204" s="219"/>
      <c r="E204" s="218"/>
      <c r="F204" s="218"/>
      <c r="G204" s="218"/>
      <c r="H204" s="218"/>
      <c r="I204" s="218"/>
      <c r="J204" s="217"/>
      <c r="K204" s="216"/>
      <c r="L204" s="215"/>
      <c r="M204" s="214"/>
      <c r="N204" s="719" t="str">
        <f>IF(N202="","",N202/P202)</f>
        <v/>
      </c>
      <c r="O204" s="719"/>
      <c r="P204" s="719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</row>
    <row r="205" spans="1:155">
      <c r="A205" s="213"/>
      <c r="B205" s="150"/>
      <c r="C205" s="150"/>
      <c r="D205" s="149"/>
      <c r="E205" s="150"/>
      <c r="F205" s="150"/>
      <c r="G205" s="150"/>
      <c r="H205" s="150"/>
      <c r="I205" s="150"/>
      <c r="J205" s="361"/>
      <c r="K205" s="148"/>
      <c r="L205" s="147"/>
      <c r="M205" s="212"/>
      <c r="N205" s="149"/>
      <c r="O205" s="149"/>
      <c r="P205" s="198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</row>
    <row r="206" spans="1:155" s="173" customFormat="1" ht="27" customHeight="1">
      <c r="A206" s="183" t="s">
        <v>57</v>
      </c>
      <c r="B206" s="182"/>
      <c r="C206" s="181"/>
      <c r="D206" s="181"/>
      <c r="E206" s="180"/>
      <c r="F206" s="180"/>
      <c r="G206" s="180"/>
      <c r="H206" s="179"/>
      <c r="I206" s="179"/>
      <c r="J206" s="706" t="str">
        <f>IF(Résultats!$M10="","",Résultats!$M10)</f>
        <v/>
      </c>
      <c r="K206" s="706"/>
      <c r="L206" s="706"/>
      <c r="M206" s="178" t="str">
        <f>"/"</f>
        <v>/</v>
      </c>
      <c r="N206" s="177">
        <f>Résultats!$M$4</f>
        <v>40</v>
      </c>
      <c r="O206" s="176"/>
      <c r="P206" s="175" t="str">
        <f>IF(OR(J206="",J206="Absent(e)",J206="Incomplet"),"",J206/N206)</f>
        <v/>
      </c>
      <c r="Q206" s="174"/>
      <c r="R206" s="174"/>
      <c r="S206" s="174"/>
      <c r="T206" s="174"/>
      <c r="U206" s="174"/>
      <c r="V206" s="174"/>
      <c r="W206" s="174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/>
      <c r="AJ206" s="174"/>
      <c r="AK206" s="174"/>
      <c r="AL206" s="174"/>
      <c r="AM206" s="174"/>
      <c r="AN206" s="174"/>
    </row>
    <row r="207" spans="1:155" s="173" customFormat="1" ht="18" customHeight="1">
      <c r="A207" s="707" t="s">
        <v>73</v>
      </c>
      <c r="B207" s="708"/>
      <c r="C207" s="708"/>
      <c r="D207" s="708"/>
      <c r="E207" s="708"/>
      <c r="F207" s="358"/>
      <c r="G207" s="358"/>
      <c r="H207" s="709" t="str">
        <f>IF(OR(Résultats!$AA10="Absent(e)",Résultats!$AA10="Incomplet"),"",Résultats!$AA10)</f>
        <v/>
      </c>
      <c r="I207" s="709"/>
      <c r="J207" s="168" t="str">
        <f>"/"</f>
        <v>/</v>
      </c>
      <c r="K207" s="167">
        <f>Résultats!$AA$2</f>
        <v>19</v>
      </c>
      <c r="L207" s="191"/>
      <c r="M207" s="191"/>
      <c r="N207" s="190"/>
      <c r="O207" s="323"/>
      <c r="P207" s="188"/>
      <c r="R207" s="174"/>
      <c r="S207" s="174"/>
      <c r="T207" s="174"/>
      <c r="U207" s="174"/>
      <c r="V207" s="174"/>
      <c r="W207" s="174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</row>
    <row r="208" spans="1:155" s="173" customFormat="1" ht="13.5" customHeight="1">
      <c r="A208" s="197" t="s">
        <v>139</v>
      </c>
      <c r="B208" s="196"/>
      <c r="C208" s="196"/>
      <c r="D208" s="196"/>
      <c r="E208" s="196"/>
      <c r="F208" s="196"/>
      <c r="G208" s="196"/>
      <c r="H208" s="195"/>
      <c r="I208" s="194"/>
      <c r="J208" s="193"/>
      <c r="K208" s="192"/>
      <c r="L208" s="191"/>
      <c r="M208" s="191"/>
      <c r="N208" s="190"/>
      <c r="O208" s="323"/>
      <c r="P208" s="188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</row>
    <row r="209" spans="1:155" s="173" customFormat="1" ht="13.5" customHeight="1">
      <c r="A209" s="197" t="s">
        <v>142</v>
      </c>
      <c r="B209" s="196"/>
      <c r="C209" s="196"/>
      <c r="D209" s="196"/>
      <c r="E209" s="196"/>
      <c r="F209" s="196"/>
      <c r="G209" s="196"/>
      <c r="H209" s="195"/>
      <c r="I209" s="194"/>
      <c r="J209" s="193"/>
      <c r="K209" s="192"/>
      <c r="L209" s="191"/>
      <c r="M209" s="191"/>
      <c r="N209" s="190"/>
      <c r="O209" s="323"/>
      <c r="P209" s="188"/>
      <c r="R209" s="174"/>
      <c r="S209" s="174"/>
      <c r="T209" s="174"/>
      <c r="U209" s="174"/>
      <c r="V209" s="174"/>
      <c r="W209" s="174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</row>
    <row r="210" spans="1:155" s="186" customFormat="1" ht="13.5" customHeight="1">
      <c r="A210" s="197" t="s">
        <v>74</v>
      </c>
      <c r="B210" s="211"/>
      <c r="C210" s="211"/>
      <c r="D210" s="211"/>
      <c r="E210" s="211"/>
      <c r="F210" s="211"/>
      <c r="G210" s="211"/>
      <c r="H210" s="210"/>
      <c r="I210" s="209"/>
      <c r="J210" s="208"/>
      <c r="K210" s="208"/>
      <c r="L210" s="208"/>
      <c r="M210" s="208"/>
      <c r="N210" s="207"/>
      <c r="O210" s="324"/>
      <c r="P210" s="205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</row>
    <row r="211" spans="1:155" s="186" customFormat="1" ht="13.5" customHeight="1">
      <c r="A211" s="197" t="s">
        <v>84</v>
      </c>
      <c r="B211" s="211"/>
      <c r="C211" s="211"/>
      <c r="D211" s="211"/>
      <c r="E211" s="211"/>
      <c r="F211" s="211"/>
      <c r="G211" s="211"/>
      <c r="H211" s="210"/>
      <c r="I211" s="209"/>
      <c r="J211" s="208"/>
      <c r="K211" s="208"/>
      <c r="L211" s="208"/>
      <c r="M211" s="208"/>
      <c r="N211" s="207"/>
      <c r="O211" s="324"/>
      <c r="P211" s="205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</row>
    <row r="212" spans="1:155" s="203" customFormat="1" ht="13.5" customHeight="1">
      <c r="A212" s="197" t="s">
        <v>75</v>
      </c>
      <c r="B212" s="211"/>
      <c r="C212" s="211"/>
      <c r="D212" s="211"/>
      <c r="E212" s="211"/>
      <c r="F212" s="211"/>
      <c r="G212" s="211"/>
      <c r="H212" s="210"/>
      <c r="I212" s="209"/>
      <c r="J212" s="208"/>
      <c r="K212" s="208"/>
      <c r="L212" s="208"/>
      <c r="M212" s="208"/>
      <c r="N212" s="207"/>
      <c r="O212" s="324"/>
      <c r="P212" s="205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</row>
    <row r="213" spans="1:155" ht="30" customHeight="1">
      <c r="A213" s="703" t="s">
        <v>54</v>
      </c>
      <c r="B213" s="704"/>
      <c r="C213" s="704"/>
      <c r="D213" s="704"/>
      <c r="E213" s="704"/>
      <c r="F213" s="360"/>
      <c r="G213" s="360"/>
      <c r="H213" s="705" t="str">
        <f>IF(OR(Résultats!$AN10="Absent(e)",Résultats!$AN10="Incomplet"),"",Résultats!$AN10)</f>
        <v/>
      </c>
      <c r="I213" s="705"/>
      <c r="J213" s="172" t="str">
        <f>"/"</f>
        <v>/</v>
      </c>
      <c r="K213" s="171">
        <f>Résultats!$AN$2</f>
        <v>21</v>
      </c>
      <c r="L213" s="202"/>
      <c r="M213" s="202"/>
      <c r="N213" s="201"/>
      <c r="O213" s="200"/>
      <c r="P213" s="199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  <c r="CJ213" s="137"/>
      <c r="CK213" s="137"/>
      <c r="CL213" s="137"/>
      <c r="CM213" s="137"/>
      <c r="CN213" s="137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</row>
    <row r="214" spans="1:155" s="151" customFormat="1" ht="13.5" customHeight="1">
      <c r="A214" s="161" t="s">
        <v>76</v>
      </c>
      <c r="B214" s="162"/>
      <c r="C214" s="162"/>
      <c r="D214" s="162"/>
      <c r="E214" s="160"/>
      <c r="F214" s="160"/>
      <c r="G214" s="160"/>
      <c r="H214" s="156"/>
      <c r="I214" s="156"/>
      <c r="J214" s="155"/>
      <c r="K214" s="155"/>
      <c r="L214" s="155"/>
      <c r="M214" s="155"/>
      <c r="N214" s="154"/>
      <c r="O214" s="153"/>
      <c r="P214" s="152"/>
    </row>
    <row r="215" spans="1:155" s="151" customFormat="1" ht="13.5" customHeight="1">
      <c r="A215" s="161" t="s">
        <v>77</v>
      </c>
      <c r="B215" s="162"/>
      <c r="C215" s="162"/>
      <c r="D215" s="162"/>
      <c r="E215" s="160"/>
      <c r="F215" s="160"/>
      <c r="G215" s="160"/>
      <c r="H215" s="156"/>
      <c r="I215" s="156"/>
      <c r="J215" s="155"/>
      <c r="K215" s="155"/>
      <c r="L215" s="155"/>
      <c r="M215" s="155"/>
      <c r="N215" s="154"/>
      <c r="O215" s="153"/>
      <c r="P215" s="152"/>
    </row>
    <row r="216" spans="1:155" s="151" customFormat="1" ht="13.5" customHeight="1">
      <c r="A216" s="161" t="s">
        <v>78</v>
      </c>
      <c r="B216" s="162"/>
      <c r="C216" s="162"/>
      <c r="D216" s="162"/>
      <c r="E216" s="160"/>
      <c r="F216" s="160"/>
      <c r="G216" s="160"/>
      <c r="H216" s="156"/>
      <c r="I216" s="156"/>
      <c r="J216" s="155"/>
      <c r="K216" s="155"/>
      <c r="L216" s="155"/>
      <c r="M216" s="155"/>
      <c r="N216" s="154"/>
      <c r="O216" s="153"/>
      <c r="P216" s="152"/>
    </row>
    <row r="217" spans="1:155" s="151" customFormat="1" ht="13.5" customHeight="1">
      <c r="A217" s="444" t="s">
        <v>141</v>
      </c>
      <c r="B217" s="160"/>
      <c r="C217" s="160"/>
      <c r="D217" s="160"/>
      <c r="E217" s="160"/>
      <c r="F217" s="160"/>
      <c r="G217" s="160"/>
      <c r="H217" s="156"/>
      <c r="I217" s="156"/>
      <c r="J217" s="155"/>
      <c r="K217" s="155"/>
      <c r="L217" s="155"/>
      <c r="M217" s="155"/>
      <c r="N217" s="154"/>
      <c r="O217" s="153"/>
      <c r="P217" s="152"/>
    </row>
    <row r="218" spans="1:155" s="151" customFormat="1" ht="15" customHeight="1">
      <c r="A218" s="325"/>
      <c r="B218" s="326"/>
      <c r="C218" s="326"/>
      <c r="D218" s="326"/>
      <c r="E218" s="326"/>
      <c r="F218" s="326"/>
      <c r="G218" s="326"/>
      <c r="H218" s="327"/>
      <c r="I218" s="327"/>
      <c r="J218" s="328"/>
      <c r="K218" s="328"/>
      <c r="L218" s="328"/>
      <c r="M218" s="328"/>
      <c r="N218" s="329"/>
      <c r="O218" s="330"/>
      <c r="P218" s="331"/>
    </row>
    <row r="219" spans="1:155" s="173" customFormat="1" ht="27" customHeight="1">
      <c r="A219" s="183" t="s">
        <v>58</v>
      </c>
      <c r="B219" s="182"/>
      <c r="C219" s="181"/>
      <c r="D219" s="181"/>
      <c r="E219" s="180"/>
      <c r="F219" s="180"/>
      <c r="G219" s="180"/>
      <c r="H219" s="179"/>
      <c r="I219" s="179"/>
      <c r="J219" s="706" t="str">
        <f>IF(OR(Résultats!$O10="",Résultats!$O10="Incomplet"),"",Résultats!$O10)</f>
        <v/>
      </c>
      <c r="K219" s="706"/>
      <c r="L219" s="706"/>
      <c r="M219" s="178" t="str">
        <f>"/"</f>
        <v>/</v>
      </c>
      <c r="N219" s="177">
        <f>Résultats!$O$4</f>
        <v>40</v>
      </c>
      <c r="O219" s="176"/>
      <c r="P219" s="175" t="str">
        <f>IF(OR(J219="",J219="Absent(e)",J219="Incomplet"),"",J219/N219)</f>
        <v/>
      </c>
      <c r="Q219" s="174"/>
      <c r="R219" s="174"/>
      <c r="S219" s="174"/>
      <c r="T219" s="174"/>
      <c r="U219" s="174"/>
      <c r="V219" s="174"/>
      <c r="W219" s="174"/>
      <c r="X219" s="174"/>
      <c r="Y219" s="174"/>
      <c r="Z219" s="174"/>
      <c r="AA219" s="174"/>
      <c r="AB219" s="174"/>
      <c r="AC219" s="174"/>
      <c r="AD219" s="174"/>
      <c r="AE219" s="174"/>
      <c r="AF219" s="174"/>
      <c r="AG219" s="174"/>
      <c r="AH219" s="174"/>
      <c r="AI219" s="174"/>
      <c r="AJ219" s="174"/>
      <c r="AK219" s="174"/>
      <c r="AL219" s="174"/>
      <c r="AM219" s="174"/>
      <c r="AN219" s="174"/>
    </row>
    <row r="220" spans="1:155" ht="14">
      <c r="A220" s="707" t="s">
        <v>60</v>
      </c>
      <c r="B220" s="708"/>
      <c r="C220" s="708"/>
      <c r="D220" s="708"/>
      <c r="E220" s="708"/>
      <c r="F220" s="358"/>
      <c r="G220" s="358"/>
      <c r="H220" s="709" t="str">
        <f>IF(OR(Résultats!$AY10="a",Résultats!$AY10="A",Résultats!$AY10=""),"",Résultats!$AY10)</f>
        <v/>
      </c>
      <c r="I220" s="709"/>
      <c r="J220" s="168" t="str">
        <f>"/"</f>
        <v>/</v>
      </c>
      <c r="K220" s="171">
        <f>Résultats!$AY$2</f>
        <v>18</v>
      </c>
      <c r="L220" s="166"/>
      <c r="M220" s="166"/>
      <c r="N220" s="165"/>
      <c r="O220" s="332"/>
      <c r="P220" s="164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</row>
    <row r="221" spans="1:155" s="173" customFormat="1" ht="13.5" customHeight="1">
      <c r="A221" s="197" t="s">
        <v>79</v>
      </c>
      <c r="B221" s="358"/>
      <c r="C221" s="358"/>
      <c r="D221" s="358"/>
      <c r="E221" s="358"/>
      <c r="F221" s="358"/>
      <c r="G221" s="358"/>
      <c r="H221" s="359"/>
      <c r="I221" s="359"/>
      <c r="J221" s="168"/>
      <c r="K221" s="167"/>
      <c r="L221" s="166"/>
      <c r="M221" s="166"/>
      <c r="N221" s="165"/>
      <c r="O221" s="332"/>
      <c r="P221" s="164"/>
      <c r="Q221" s="174"/>
      <c r="R221" s="174"/>
      <c r="S221" s="174"/>
      <c r="T221" s="174"/>
      <c r="U221" s="174"/>
      <c r="V221" s="174"/>
      <c r="W221" s="174"/>
      <c r="X221" s="174"/>
      <c r="Y221" s="174"/>
      <c r="Z221" s="174"/>
      <c r="AA221" s="174"/>
      <c r="AB221" s="174"/>
      <c r="AC221" s="174"/>
      <c r="AD221" s="174"/>
      <c r="AE221" s="174"/>
      <c r="AF221" s="174"/>
      <c r="AG221" s="174"/>
      <c r="AH221" s="174"/>
      <c r="AI221" s="174"/>
      <c r="AJ221" s="174"/>
      <c r="AK221" s="174"/>
      <c r="AL221" s="174"/>
      <c r="AM221" s="174"/>
      <c r="AN221" s="174"/>
    </row>
    <row r="222" spans="1:155" s="173" customFormat="1" ht="13.5" customHeight="1">
      <c r="A222" s="197" t="s">
        <v>143</v>
      </c>
      <c r="B222" s="358"/>
      <c r="C222" s="358"/>
      <c r="D222" s="358"/>
      <c r="E222" s="358"/>
      <c r="F222" s="358"/>
      <c r="G222" s="358"/>
      <c r="H222" s="359"/>
      <c r="I222" s="359"/>
      <c r="J222" s="168"/>
      <c r="K222" s="167"/>
      <c r="L222" s="166"/>
      <c r="M222" s="166"/>
      <c r="N222" s="165"/>
      <c r="O222" s="332"/>
      <c r="P222" s="164"/>
      <c r="R222" s="174"/>
      <c r="S222" s="174"/>
      <c r="T222" s="174"/>
      <c r="U222" s="174"/>
      <c r="V222" s="174"/>
      <c r="W222" s="174"/>
      <c r="X222" s="174"/>
      <c r="Y222" s="174"/>
      <c r="Z222" s="174"/>
      <c r="AA222" s="174"/>
      <c r="AB222" s="174"/>
      <c r="AC222" s="174"/>
      <c r="AD222" s="174"/>
      <c r="AE222" s="174"/>
      <c r="AF222" s="174"/>
      <c r="AG222" s="174"/>
      <c r="AH222" s="174"/>
      <c r="AI222" s="174"/>
      <c r="AJ222" s="174"/>
      <c r="AK222" s="174"/>
      <c r="AL222" s="174"/>
      <c r="AM222" s="174"/>
      <c r="AN222" s="174"/>
    </row>
    <row r="223" spans="1:155" s="173" customFormat="1" ht="13.5" customHeight="1">
      <c r="A223" s="197" t="s">
        <v>80</v>
      </c>
      <c r="B223" s="358"/>
      <c r="C223" s="358"/>
      <c r="D223" s="358"/>
      <c r="E223" s="358"/>
      <c r="F223" s="358"/>
      <c r="G223" s="358"/>
      <c r="H223" s="359"/>
      <c r="I223" s="359"/>
      <c r="J223" s="168"/>
      <c r="K223" s="167"/>
      <c r="L223" s="166"/>
      <c r="M223" s="166"/>
      <c r="N223" s="165"/>
      <c r="O223" s="332"/>
      <c r="P223" s="164"/>
      <c r="R223" s="174"/>
      <c r="S223" s="174"/>
      <c r="T223" s="174"/>
      <c r="U223" s="174"/>
      <c r="V223" s="174"/>
      <c r="W223" s="174"/>
      <c r="X223" s="174"/>
      <c r="Y223" s="174"/>
      <c r="Z223" s="174"/>
      <c r="AA223" s="174"/>
      <c r="AB223" s="174"/>
      <c r="AC223" s="174"/>
      <c r="AD223" s="174"/>
      <c r="AE223" s="174"/>
      <c r="AF223" s="174"/>
      <c r="AG223" s="174"/>
      <c r="AH223" s="174"/>
      <c r="AI223" s="174"/>
      <c r="AJ223" s="174"/>
      <c r="AK223" s="174"/>
      <c r="AL223" s="174"/>
      <c r="AM223" s="174"/>
      <c r="AN223" s="174"/>
    </row>
    <row r="224" spans="1:155" s="173" customFormat="1" ht="13.5" customHeight="1">
      <c r="A224" s="320" t="s">
        <v>85</v>
      </c>
      <c r="B224" s="358"/>
      <c r="C224" s="358"/>
      <c r="D224" s="358"/>
      <c r="E224" s="358"/>
      <c r="F224" s="358"/>
      <c r="G224" s="358"/>
      <c r="H224" s="359"/>
      <c r="I224" s="359"/>
      <c r="J224" s="168"/>
      <c r="K224" s="167"/>
      <c r="L224" s="166"/>
      <c r="M224" s="166"/>
      <c r="N224" s="165"/>
      <c r="O224" s="332"/>
      <c r="P224" s="164"/>
      <c r="R224" s="174"/>
      <c r="S224" s="174"/>
      <c r="T224" s="174"/>
      <c r="U224" s="174"/>
      <c r="V224" s="174"/>
      <c r="W224" s="174"/>
      <c r="X224" s="174"/>
      <c r="Y224" s="174"/>
      <c r="Z224" s="174"/>
      <c r="AA224" s="174"/>
      <c r="AB224" s="174"/>
      <c r="AC224" s="174"/>
      <c r="AD224" s="174"/>
      <c r="AE224" s="174"/>
      <c r="AF224" s="174"/>
      <c r="AG224" s="174"/>
      <c r="AH224" s="174"/>
      <c r="AI224" s="174"/>
      <c r="AJ224" s="174"/>
      <c r="AK224" s="174"/>
      <c r="AL224" s="174"/>
      <c r="AM224" s="174"/>
      <c r="AN224" s="174"/>
    </row>
    <row r="225" spans="1:155" s="186" customFormat="1" ht="18" customHeight="1">
      <c r="A225" s="710" t="s">
        <v>65</v>
      </c>
      <c r="B225" s="711"/>
      <c r="C225" s="711"/>
      <c r="D225" s="711"/>
      <c r="E225" s="711"/>
      <c r="F225" s="711"/>
      <c r="G225" s="711"/>
      <c r="H225" s="709" t="str">
        <f>IF(OR(Résultats!$BK10="Absent(e)",Résultats!$BK10="Incomplet"),"",Résultats!$BK10)</f>
        <v/>
      </c>
      <c r="I225" s="709"/>
      <c r="J225" s="172" t="str">
        <f>"/"</f>
        <v>/</v>
      </c>
      <c r="K225" s="171">
        <f>Résultats!$BK$2</f>
        <v>22</v>
      </c>
      <c r="L225" s="166"/>
      <c r="M225" s="166"/>
      <c r="N225" s="165"/>
      <c r="O225" s="332"/>
      <c r="P225" s="164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</row>
    <row r="226" spans="1:155" s="184" customFormat="1" ht="13.5" customHeight="1">
      <c r="A226" s="161" t="s">
        <v>81</v>
      </c>
      <c r="B226" s="162"/>
      <c r="C226" s="162"/>
      <c r="D226" s="162"/>
      <c r="E226" s="160"/>
      <c r="F226" s="159"/>
      <c r="G226" s="158"/>
      <c r="H226" s="157"/>
      <c r="I226" s="156"/>
      <c r="J226" s="155"/>
      <c r="K226" s="155"/>
      <c r="L226" s="155"/>
      <c r="M226" s="155"/>
      <c r="N226" s="154"/>
      <c r="O226" s="153"/>
      <c r="P226" s="152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</row>
    <row r="227" spans="1:155" s="173" customFormat="1" ht="13.5" customHeight="1">
      <c r="A227" s="161" t="s">
        <v>83</v>
      </c>
      <c r="B227" s="162"/>
      <c r="C227" s="162"/>
      <c r="D227" s="162"/>
      <c r="E227" s="160"/>
      <c r="F227" s="159"/>
      <c r="G227" s="158"/>
      <c r="H227" s="157"/>
      <c r="I227" s="156"/>
      <c r="J227" s="155"/>
      <c r="K227" s="155"/>
      <c r="L227" s="155"/>
      <c r="M227" s="155"/>
      <c r="N227" s="154"/>
      <c r="O227" s="153"/>
      <c r="P227" s="152"/>
      <c r="Q227" s="174"/>
      <c r="R227" s="174"/>
      <c r="S227" s="174"/>
      <c r="T227" s="174"/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/>
      <c r="AF227" s="174"/>
      <c r="AG227" s="174"/>
      <c r="AH227" s="174"/>
      <c r="AI227" s="174"/>
      <c r="AJ227" s="174"/>
      <c r="AK227" s="174"/>
      <c r="AL227" s="174"/>
      <c r="AM227" s="174"/>
      <c r="AN227" s="174"/>
    </row>
    <row r="228" spans="1:155" s="163" customFormat="1" ht="13.5" customHeight="1">
      <c r="A228" s="161" t="s">
        <v>82</v>
      </c>
      <c r="B228" s="160"/>
      <c r="C228" s="160"/>
      <c r="D228" s="160"/>
      <c r="E228" s="160"/>
      <c r="F228" s="159"/>
      <c r="G228" s="158"/>
      <c r="H228" s="157"/>
      <c r="I228" s="156"/>
      <c r="J228" s="155"/>
      <c r="K228" s="155"/>
      <c r="L228" s="155"/>
      <c r="M228" s="155"/>
      <c r="N228" s="154"/>
      <c r="O228" s="153"/>
      <c r="P228" s="152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</row>
    <row r="229" spans="1:155">
      <c r="A229" s="333"/>
      <c r="B229" s="334"/>
      <c r="C229" s="334"/>
      <c r="D229" s="335"/>
      <c r="E229" s="336"/>
      <c r="F229" s="336"/>
      <c r="G229" s="336"/>
      <c r="H229" s="336"/>
      <c r="I229" s="336"/>
      <c r="J229" s="336"/>
      <c r="K229" s="337"/>
      <c r="L229" s="338"/>
      <c r="M229" s="339"/>
      <c r="N229" s="336"/>
      <c r="O229" s="336"/>
      <c r="P229" s="340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</row>
    <row r="230" spans="1:155">
      <c r="A230" s="341"/>
      <c r="B230" s="342"/>
      <c r="C230" s="342"/>
      <c r="D230" s="343"/>
      <c r="E230" s="344"/>
      <c r="F230" s="344"/>
      <c r="G230" s="344"/>
      <c r="H230" s="344"/>
      <c r="I230" s="344"/>
      <c r="J230" s="344"/>
      <c r="K230" s="345"/>
      <c r="L230" s="346"/>
      <c r="M230" s="347"/>
      <c r="N230" s="344"/>
      <c r="O230" s="344"/>
      <c r="P230" s="348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  <c r="CJ230" s="137"/>
      <c r="CK230" s="137"/>
      <c r="CL230" s="137"/>
      <c r="CM230" s="137"/>
      <c r="CN230" s="137"/>
      <c r="CO230" s="137"/>
      <c r="CP230" s="137"/>
      <c r="CQ230" s="137"/>
      <c r="CR230" s="137"/>
      <c r="CS230" s="137"/>
      <c r="CT230" s="137"/>
      <c r="CU230" s="137"/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</row>
    <row r="232" spans="1:155" ht="15.5">
      <c r="A232" s="721"/>
      <c r="B232" s="721"/>
      <c r="C232" s="721"/>
      <c r="D232" s="721"/>
      <c r="E232" s="721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</row>
    <row r="233" spans="1:155" ht="15.5">
      <c r="A233" s="722" t="s">
        <v>43</v>
      </c>
      <c r="B233" s="722"/>
      <c r="C233" s="722"/>
      <c r="D233" s="722"/>
      <c r="E233" s="722"/>
      <c r="F233" s="722"/>
      <c r="G233" s="722"/>
      <c r="H233" s="722"/>
      <c r="I233" s="722"/>
      <c r="J233" s="722"/>
      <c r="K233" s="722"/>
      <c r="L233" s="722"/>
      <c r="M233" s="722"/>
      <c r="N233" s="722"/>
      <c r="O233" s="722"/>
      <c r="P233" s="722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  <c r="CJ233" s="137"/>
      <c r="CK233" s="137"/>
      <c r="CL233" s="137"/>
      <c r="CM233" s="137"/>
      <c r="CN233" s="137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</row>
    <row r="234" spans="1:155">
      <c r="A234" s="213"/>
      <c r="B234" s="150"/>
      <c r="C234" s="150"/>
      <c r="D234" s="149"/>
      <c r="E234" s="150"/>
      <c r="F234" s="150"/>
      <c r="G234" s="150"/>
      <c r="H234" s="150"/>
      <c r="I234" s="150"/>
      <c r="J234" s="361"/>
      <c r="K234" s="148"/>
      <c r="L234" s="147"/>
      <c r="M234" s="146"/>
      <c r="N234" s="150"/>
      <c r="O234" s="150"/>
      <c r="P234" s="198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  <c r="CJ234" s="137"/>
      <c r="CK234" s="137"/>
      <c r="CL234" s="137"/>
      <c r="CM234" s="137"/>
      <c r="CN234" s="137"/>
      <c r="CO234" s="137"/>
      <c r="CP234" s="137"/>
      <c r="CQ234" s="137"/>
      <c r="CR234" s="137"/>
      <c r="CS234" s="137"/>
      <c r="CT234" s="137"/>
      <c r="CU234" s="137"/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</row>
    <row r="235" spans="1:155" ht="18">
      <c r="A235" s="723" t="s">
        <v>253</v>
      </c>
      <c r="B235" s="723"/>
      <c r="C235" s="723"/>
      <c r="D235" s="723"/>
      <c r="E235" s="723"/>
      <c r="F235" s="723"/>
      <c r="G235" s="723"/>
      <c r="H235" s="723"/>
      <c r="I235" s="723"/>
      <c r="J235" s="723"/>
      <c r="K235" s="723"/>
      <c r="L235" s="723"/>
      <c r="M235" s="723"/>
      <c r="N235" s="723"/>
      <c r="O235" s="723"/>
      <c r="P235" s="723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</row>
    <row r="236" spans="1:155">
      <c r="A236" s="213"/>
      <c r="B236" s="150"/>
      <c r="C236" s="150"/>
      <c r="D236" s="149"/>
      <c r="E236" s="150"/>
      <c r="F236" s="150"/>
      <c r="G236" s="150"/>
      <c r="H236" s="150"/>
      <c r="I236" s="150"/>
      <c r="J236" s="361"/>
      <c r="K236" s="148"/>
      <c r="L236" s="147"/>
      <c r="M236" s="146"/>
      <c r="N236" s="150"/>
      <c r="O236" s="150"/>
      <c r="P236" s="198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7"/>
      <c r="CT236" s="137"/>
      <c r="CU236" s="137"/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</row>
    <row r="237" spans="1:155">
      <c r="A237" s="213"/>
      <c r="B237" s="720">
        <f>'Encodage réponses Es'!$B$1:$I$1</f>
        <v>0</v>
      </c>
      <c r="C237" s="720"/>
      <c r="D237" s="720"/>
      <c r="E237" s="720"/>
      <c r="F237" s="720"/>
      <c r="G237" s="720"/>
      <c r="H237" s="720"/>
      <c r="I237" s="720"/>
      <c r="J237" s="720"/>
      <c r="K237" s="720"/>
      <c r="L237" s="720"/>
      <c r="M237" s="720"/>
      <c r="N237" s="720"/>
      <c r="O237" s="150"/>
      <c r="P237" s="198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  <c r="CJ237" s="137"/>
      <c r="CK237" s="137"/>
      <c r="CL237" s="137"/>
      <c r="CM237" s="137"/>
      <c r="CN237" s="137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</row>
    <row r="238" spans="1:155" ht="27" customHeight="1">
      <c r="A238" s="238" t="s">
        <v>44</v>
      </c>
      <c r="B238" s="238">
        <f>'Encodage réponses Es'!$C$3</f>
        <v>0</v>
      </c>
      <c r="C238" s="150"/>
      <c r="D238" s="149"/>
      <c r="E238" s="150"/>
      <c r="F238" s="150"/>
      <c r="G238" s="150"/>
      <c r="H238" s="150"/>
      <c r="I238" s="150"/>
      <c r="J238" s="361"/>
      <c r="K238" s="148"/>
      <c r="L238" s="147"/>
      <c r="M238" s="146"/>
      <c r="N238" s="150"/>
      <c r="O238" s="150"/>
      <c r="P238" s="198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  <c r="CJ238" s="137"/>
      <c r="CK238" s="137"/>
      <c r="CL238" s="137"/>
      <c r="CM238" s="137"/>
      <c r="CN238" s="137"/>
      <c r="CO238" s="137"/>
      <c r="CP238" s="137"/>
      <c r="CQ238" s="137"/>
      <c r="CR238" s="137"/>
      <c r="CS238" s="137"/>
      <c r="CT238" s="137"/>
      <c r="CU238" s="137"/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</row>
    <row r="239" spans="1:155" ht="15.5">
      <c r="A239" s="724" t="str">
        <f>CONCATENATE("Synthèse des résultats de l'élève : ",Résultats!$E11," ",Résultats!$F11)</f>
        <v xml:space="preserve">Synthèse des résultats de l'élève :  </v>
      </c>
      <c r="B239" s="724"/>
      <c r="C239" s="724"/>
      <c r="D239" s="724"/>
      <c r="E239" s="724"/>
      <c r="F239" s="724"/>
      <c r="G239" s="724"/>
      <c r="H239" s="724"/>
      <c r="I239" s="724"/>
      <c r="J239" s="724"/>
      <c r="K239" s="724"/>
      <c r="L239" s="237"/>
      <c r="M239" s="718" t="str">
        <f>IF(Résultats!$J238="Absent(e)","Absent(e)",IF(Résultats!$J238="Incomplet","Incomplet",""))</f>
        <v/>
      </c>
      <c r="N239" s="718"/>
      <c r="O239" s="718"/>
      <c r="P239" s="718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  <c r="CJ239" s="137"/>
      <c r="CK239" s="137"/>
      <c r="CL239" s="137"/>
      <c r="CM239" s="137"/>
      <c r="CN239" s="137"/>
      <c r="CO239" s="137"/>
      <c r="CP239" s="137"/>
      <c r="CQ239" s="137"/>
      <c r="CR239" s="137"/>
      <c r="CS239" s="137"/>
      <c r="CT239" s="137"/>
      <c r="CU239" s="137"/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</row>
    <row r="240" spans="1:155" ht="15.5">
      <c r="A240" s="236"/>
      <c r="B240" s="235"/>
      <c r="C240" s="150"/>
      <c r="D240" s="149"/>
      <c r="E240" s="150"/>
      <c r="F240" s="150"/>
      <c r="G240" s="150"/>
      <c r="H240" s="150"/>
      <c r="I240" s="150"/>
      <c r="J240" s="361"/>
      <c r="K240" s="148"/>
      <c r="L240" s="147"/>
      <c r="M240" s="146"/>
      <c r="N240" s="150"/>
      <c r="O240" s="150"/>
      <c r="P240" s="198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  <c r="CJ240" s="137"/>
      <c r="CK240" s="137"/>
      <c r="CL240" s="137"/>
      <c r="CM240" s="137"/>
      <c r="CN240" s="137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</row>
    <row r="241" spans="1:155" s="173" customFormat="1" ht="18" customHeight="1">
      <c r="A241" s="234" t="s">
        <v>47</v>
      </c>
      <c r="B241" s="233"/>
      <c r="C241" s="362"/>
      <c r="D241" s="228"/>
      <c r="E241" s="232"/>
      <c r="F241" s="232"/>
      <c r="G241" s="232"/>
      <c r="H241" s="232"/>
      <c r="I241" s="232"/>
      <c r="J241" s="231"/>
      <c r="K241" s="230"/>
      <c r="L241" s="229"/>
      <c r="M241" s="228"/>
      <c r="N241" s="227" t="str">
        <f>IF(OR(Résultats!$J11="Absent(e)",Résultats!$J11="Incomplet"),"",Résultats!$J11)</f>
        <v/>
      </c>
      <c r="O241" s="226" t="str">
        <f>"/"</f>
        <v>/</v>
      </c>
      <c r="P241" s="225">
        <f>Résultats!$J$4</f>
        <v>80</v>
      </c>
      <c r="Q241" s="174"/>
      <c r="R241" s="174"/>
      <c r="S241" s="174"/>
      <c r="T241" s="174"/>
      <c r="U241" s="174"/>
      <c r="V241" s="174"/>
      <c r="W241" s="174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</row>
    <row r="242" spans="1:155" ht="14">
      <c r="A242" s="224"/>
      <c r="B242" s="221"/>
      <c r="C242" s="220"/>
      <c r="D242" s="219"/>
      <c r="E242" s="218"/>
      <c r="F242" s="218"/>
      <c r="G242" s="218"/>
      <c r="H242" s="218"/>
      <c r="I242" s="218"/>
      <c r="J242" s="217"/>
      <c r="K242" s="216"/>
      <c r="L242" s="215"/>
      <c r="M242" s="214"/>
      <c r="N242" s="219"/>
      <c r="O242" s="219"/>
      <c r="P242" s="223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</row>
    <row r="243" spans="1:155" ht="15.5">
      <c r="A243" s="222"/>
      <c r="B243" s="221"/>
      <c r="C243" s="220"/>
      <c r="D243" s="219"/>
      <c r="E243" s="218"/>
      <c r="F243" s="218"/>
      <c r="G243" s="218"/>
      <c r="H243" s="218"/>
      <c r="I243" s="218"/>
      <c r="J243" s="217"/>
      <c r="K243" s="216"/>
      <c r="L243" s="215"/>
      <c r="M243" s="214"/>
      <c r="N243" s="719" t="str">
        <f>IF(N241="","",N241/P241)</f>
        <v/>
      </c>
      <c r="O243" s="719"/>
      <c r="P243" s="719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</row>
    <row r="244" spans="1:155">
      <c r="A244" s="213"/>
      <c r="B244" s="150"/>
      <c r="C244" s="150"/>
      <c r="D244" s="149"/>
      <c r="E244" s="150"/>
      <c r="F244" s="150"/>
      <c r="G244" s="150"/>
      <c r="H244" s="150"/>
      <c r="I244" s="150"/>
      <c r="J244" s="361"/>
      <c r="K244" s="148"/>
      <c r="L244" s="147"/>
      <c r="M244" s="212"/>
      <c r="N244" s="149"/>
      <c r="O244" s="149"/>
      <c r="P244" s="198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  <c r="CJ244" s="137"/>
      <c r="CK244" s="137"/>
      <c r="CL244" s="137"/>
      <c r="CM244" s="137"/>
      <c r="CN244" s="137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</row>
    <row r="245" spans="1:155" s="173" customFormat="1" ht="27" customHeight="1">
      <c r="A245" s="183" t="s">
        <v>57</v>
      </c>
      <c r="B245" s="182"/>
      <c r="C245" s="181"/>
      <c r="D245" s="181"/>
      <c r="E245" s="180"/>
      <c r="F245" s="180"/>
      <c r="G245" s="180"/>
      <c r="H245" s="179"/>
      <c r="I245" s="179"/>
      <c r="J245" s="706" t="str">
        <f>IF(Résultats!$M11="","",Résultats!$M11)</f>
        <v/>
      </c>
      <c r="K245" s="706"/>
      <c r="L245" s="706"/>
      <c r="M245" s="178" t="str">
        <f>"/"</f>
        <v>/</v>
      </c>
      <c r="N245" s="177">
        <f>Résultats!$M$4</f>
        <v>40</v>
      </c>
      <c r="O245" s="176"/>
      <c r="P245" s="175" t="str">
        <f>IF(OR(J245="",J245="Absent(e)",J245="Incomplet"),"",J245/N245)</f>
        <v/>
      </c>
      <c r="Q245" s="174"/>
      <c r="R245" s="174"/>
      <c r="S245" s="174"/>
      <c r="T245" s="174"/>
      <c r="U245" s="174"/>
      <c r="V245" s="174"/>
      <c r="W245" s="174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</row>
    <row r="246" spans="1:155" s="173" customFormat="1" ht="18" customHeight="1">
      <c r="A246" s="707" t="s">
        <v>73</v>
      </c>
      <c r="B246" s="708"/>
      <c r="C246" s="708"/>
      <c r="D246" s="708"/>
      <c r="E246" s="708"/>
      <c r="F246" s="358"/>
      <c r="G246" s="358"/>
      <c r="H246" s="709" t="str">
        <f>IF(OR(Résultats!$AA11="Absent(e)",Résultats!$AA11="Incomplet"),"",Résultats!$AA11)</f>
        <v/>
      </c>
      <c r="I246" s="709"/>
      <c r="J246" s="168" t="str">
        <f>"/"</f>
        <v>/</v>
      </c>
      <c r="K246" s="167">
        <f>Résultats!$AA$2</f>
        <v>19</v>
      </c>
      <c r="L246" s="191"/>
      <c r="M246" s="191"/>
      <c r="N246" s="190"/>
      <c r="O246" s="323"/>
      <c r="P246" s="188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</row>
    <row r="247" spans="1:155" s="173" customFormat="1" ht="13.5" customHeight="1">
      <c r="A247" s="197" t="s">
        <v>139</v>
      </c>
      <c r="B247" s="196"/>
      <c r="C247" s="196"/>
      <c r="D247" s="196"/>
      <c r="E247" s="196"/>
      <c r="F247" s="196"/>
      <c r="G247" s="196"/>
      <c r="H247" s="195"/>
      <c r="I247" s="194"/>
      <c r="J247" s="193"/>
      <c r="K247" s="192"/>
      <c r="L247" s="191"/>
      <c r="M247" s="191"/>
      <c r="N247" s="190"/>
      <c r="O247" s="323"/>
      <c r="P247" s="188"/>
      <c r="R247" s="174"/>
      <c r="S247" s="174"/>
      <c r="T247" s="174"/>
      <c r="U247" s="174"/>
      <c r="V247" s="174"/>
      <c r="W247" s="174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</row>
    <row r="248" spans="1:155" s="173" customFormat="1" ht="13.5" customHeight="1">
      <c r="A248" s="197" t="s">
        <v>142</v>
      </c>
      <c r="B248" s="196"/>
      <c r="C248" s="196"/>
      <c r="D248" s="196"/>
      <c r="E248" s="196"/>
      <c r="F248" s="196"/>
      <c r="G248" s="196"/>
      <c r="H248" s="195"/>
      <c r="I248" s="194"/>
      <c r="J248" s="193"/>
      <c r="K248" s="192"/>
      <c r="L248" s="191"/>
      <c r="M248" s="191"/>
      <c r="N248" s="190"/>
      <c r="O248" s="323"/>
      <c r="P248" s="188"/>
      <c r="R248" s="174"/>
      <c r="S248" s="174"/>
      <c r="T248" s="174"/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</row>
    <row r="249" spans="1:155" s="186" customFormat="1" ht="13.5" customHeight="1">
      <c r="A249" s="197" t="s">
        <v>74</v>
      </c>
      <c r="B249" s="211"/>
      <c r="C249" s="211"/>
      <c r="D249" s="211"/>
      <c r="E249" s="211"/>
      <c r="F249" s="211"/>
      <c r="G249" s="211"/>
      <c r="H249" s="210"/>
      <c r="I249" s="209"/>
      <c r="J249" s="208"/>
      <c r="K249" s="208"/>
      <c r="L249" s="208"/>
      <c r="M249" s="208"/>
      <c r="N249" s="207"/>
      <c r="O249" s="324"/>
      <c r="P249" s="205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</row>
    <row r="250" spans="1:155" s="186" customFormat="1" ht="13.5" customHeight="1">
      <c r="A250" s="197" t="s">
        <v>84</v>
      </c>
      <c r="B250" s="211"/>
      <c r="C250" s="211"/>
      <c r="D250" s="211"/>
      <c r="E250" s="211"/>
      <c r="F250" s="211"/>
      <c r="G250" s="211"/>
      <c r="H250" s="210"/>
      <c r="I250" s="209"/>
      <c r="J250" s="208"/>
      <c r="K250" s="208"/>
      <c r="L250" s="208"/>
      <c r="M250" s="208"/>
      <c r="N250" s="207"/>
      <c r="O250" s="324"/>
      <c r="P250" s="205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</row>
    <row r="251" spans="1:155" s="203" customFormat="1" ht="13.5" customHeight="1">
      <c r="A251" s="197" t="s">
        <v>75</v>
      </c>
      <c r="B251" s="211"/>
      <c r="C251" s="211"/>
      <c r="D251" s="211"/>
      <c r="E251" s="211"/>
      <c r="F251" s="211"/>
      <c r="G251" s="211"/>
      <c r="H251" s="210"/>
      <c r="I251" s="209"/>
      <c r="J251" s="208"/>
      <c r="K251" s="208"/>
      <c r="L251" s="208"/>
      <c r="M251" s="208"/>
      <c r="N251" s="207"/>
      <c r="O251" s="324"/>
      <c r="P251" s="205"/>
      <c r="R251" s="204"/>
      <c r="S251" s="204"/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</row>
    <row r="252" spans="1:155" ht="30" customHeight="1">
      <c r="A252" s="703" t="s">
        <v>54</v>
      </c>
      <c r="B252" s="704"/>
      <c r="C252" s="704"/>
      <c r="D252" s="704"/>
      <c r="E252" s="704"/>
      <c r="F252" s="360"/>
      <c r="G252" s="360"/>
      <c r="H252" s="705" t="str">
        <f>IF(OR(Résultats!$AN11="Absent(e)",Résultats!$AN11="Incomplet"),"",Résultats!$AN11)</f>
        <v/>
      </c>
      <c r="I252" s="705"/>
      <c r="J252" s="172" t="str">
        <f>"/"</f>
        <v>/</v>
      </c>
      <c r="K252" s="171">
        <f>Résultats!$AN$2</f>
        <v>21</v>
      </c>
      <c r="L252" s="202"/>
      <c r="M252" s="202"/>
      <c r="N252" s="201"/>
      <c r="O252" s="200"/>
      <c r="P252" s="199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</row>
    <row r="253" spans="1:155" s="151" customFormat="1" ht="13.5" customHeight="1">
      <c r="A253" s="161" t="s">
        <v>76</v>
      </c>
      <c r="B253" s="162"/>
      <c r="C253" s="162"/>
      <c r="D253" s="162"/>
      <c r="E253" s="160"/>
      <c r="F253" s="160"/>
      <c r="G253" s="160"/>
      <c r="H253" s="156"/>
      <c r="I253" s="156"/>
      <c r="J253" s="155"/>
      <c r="K253" s="155"/>
      <c r="L253" s="155"/>
      <c r="M253" s="155"/>
      <c r="N253" s="154"/>
      <c r="O253" s="153"/>
      <c r="P253" s="152"/>
    </row>
    <row r="254" spans="1:155" s="151" customFormat="1" ht="13.5" customHeight="1">
      <c r="A254" s="161" t="s">
        <v>77</v>
      </c>
      <c r="B254" s="162"/>
      <c r="C254" s="162"/>
      <c r="D254" s="162"/>
      <c r="E254" s="160"/>
      <c r="F254" s="160"/>
      <c r="G254" s="160"/>
      <c r="H254" s="156"/>
      <c r="I254" s="156"/>
      <c r="J254" s="155"/>
      <c r="K254" s="155"/>
      <c r="L254" s="155"/>
      <c r="M254" s="155"/>
      <c r="N254" s="154"/>
      <c r="O254" s="153"/>
      <c r="P254" s="152"/>
    </row>
    <row r="255" spans="1:155" s="151" customFormat="1" ht="13.5" customHeight="1">
      <c r="A255" s="161" t="s">
        <v>78</v>
      </c>
      <c r="B255" s="162"/>
      <c r="C255" s="162"/>
      <c r="D255" s="162"/>
      <c r="E255" s="160"/>
      <c r="F255" s="160"/>
      <c r="G255" s="160"/>
      <c r="H255" s="156"/>
      <c r="I255" s="156"/>
      <c r="J255" s="155"/>
      <c r="K255" s="155"/>
      <c r="L255" s="155"/>
      <c r="M255" s="155"/>
      <c r="N255" s="154"/>
      <c r="O255" s="153"/>
      <c r="P255" s="152"/>
    </row>
    <row r="256" spans="1:155" s="151" customFormat="1" ht="13.5" customHeight="1">
      <c r="A256" s="444" t="s">
        <v>141</v>
      </c>
      <c r="B256" s="160"/>
      <c r="C256" s="160"/>
      <c r="D256" s="160"/>
      <c r="E256" s="160"/>
      <c r="F256" s="160"/>
      <c r="G256" s="160"/>
      <c r="H256" s="156"/>
      <c r="I256" s="156"/>
      <c r="J256" s="155"/>
      <c r="K256" s="155"/>
      <c r="L256" s="155"/>
      <c r="M256" s="155"/>
      <c r="N256" s="154"/>
      <c r="O256" s="153"/>
      <c r="P256" s="152"/>
    </row>
    <row r="257" spans="1:155" s="151" customFormat="1" ht="15" customHeight="1">
      <c r="A257" s="325"/>
      <c r="B257" s="326"/>
      <c r="C257" s="326"/>
      <c r="D257" s="326"/>
      <c r="E257" s="326"/>
      <c r="F257" s="326"/>
      <c r="G257" s="326"/>
      <c r="H257" s="327"/>
      <c r="I257" s="327"/>
      <c r="J257" s="328"/>
      <c r="K257" s="328"/>
      <c r="L257" s="328"/>
      <c r="M257" s="328"/>
      <c r="N257" s="329"/>
      <c r="O257" s="330"/>
      <c r="P257" s="331"/>
    </row>
    <row r="258" spans="1:155" s="173" customFormat="1" ht="27" customHeight="1">
      <c r="A258" s="183" t="s">
        <v>58</v>
      </c>
      <c r="B258" s="182"/>
      <c r="C258" s="181"/>
      <c r="D258" s="181"/>
      <c r="E258" s="180"/>
      <c r="F258" s="180"/>
      <c r="G258" s="180"/>
      <c r="H258" s="179"/>
      <c r="I258" s="179"/>
      <c r="J258" s="706" t="str">
        <f>IF(OR(Résultats!$O11="",Résultats!$O11="Incomplet"),"",Résultats!$O11)</f>
        <v/>
      </c>
      <c r="K258" s="706"/>
      <c r="L258" s="706"/>
      <c r="M258" s="178" t="str">
        <f>"/"</f>
        <v>/</v>
      </c>
      <c r="N258" s="177">
        <f>Résultats!$O$4</f>
        <v>40</v>
      </c>
      <c r="O258" s="176"/>
      <c r="P258" s="175" t="str">
        <f>IF(OR(J258="",J258="Absent(e)",J258="Incomplet"),"",J258/N258)</f>
        <v/>
      </c>
      <c r="Q258" s="174"/>
      <c r="R258" s="174"/>
      <c r="S258" s="174"/>
      <c r="T258" s="174"/>
      <c r="U258" s="174"/>
      <c r="V258" s="174"/>
      <c r="W258" s="174"/>
      <c r="X258" s="174"/>
      <c r="Y258" s="174"/>
      <c r="Z258" s="174"/>
      <c r="AA258" s="174"/>
      <c r="AB258" s="174"/>
      <c r="AC258" s="174"/>
      <c r="AD258" s="174"/>
      <c r="AE258" s="174"/>
      <c r="AF258" s="174"/>
      <c r="AG258" s="174"/>
      <c r="AH258" s="174"/>
      <c r="AI258" s="174"/>
      <c r="AJ258" s="174"/>
      <c r="AK258" s="174"/>
      <c r="AL258" s="174"/>
      <c r="AM258" s="174"/>
      <c r="AN258" s="174"/>
    </row>
    <row r="259" spans="1:155" ht="14">
      <c r="A259" s="707" t="s">
        <v>60</v>
      </c>
      <c r="B259" s="708"/>
      <c r="C259" s="708"/>
      <c r="D259" s="708"/>
      <c r="E259" s="708"/>
      <c r="F259" s="358"/>
      <c r="G259" s="358"/>
      <c r="H259" s="709" t="str">
        <f>IF(OR(Résultats!$AY11="a",Résultats!$AY11="A",Résultats!$AY11=""),"",Résultats!$AY11)</f>
        <v/>
      </c>
      <c r="I259" s="709"/>
      <c r="J259" s="168" t="str">
        <f>"/"</f>
        <v>/</v>
      </c>
      <c r="K259" s="171">
        <f>Résultats!$AY$2</f>
        <v>18</v>
      </c>
      <c r="L259" s="166"/>
      <c r="M259" s="166"/>
      <c r="N259" s="165"/>
      <c r="O259" s="332"/>
      <c r="P259" s="164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</row>
    <row r="260" spans="1:155" s="173" customFormat="1" ht="13.5" customHeight="1">
      <c r="A260" s="197" t="s">
        <v>79</v>
      </c>
      <c r="B260" s="358"/>
      <c r="C260" s="358"/>
      <c r="D260" s="358"/>
      <c r="E260" s="358"/>
      <c r="F260" s="358"/>
      <c r="G260" s="358"/>
      <c r="H260" s="359"/>
      <c r="I260" s="359"/>
      <c r="J260" s="168"/>
      <c r="K260" s="167"/>
      <c r="L260" s="166"/>
      <c r="M260" s="166"/>
      <c r="N260" s="165"/>
      <c r="O260" s="332"/>
      <c r="P260" s="16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</row>
    <row r="261" spans="1:155" s="173" customFormat="1" ht="13.5" customHeight="1">
      <c r="A261" s="197" t="s">
        <v>143</v>
      </c>
      <c r="B261" s="358"/>
      <c r="C261" s="358"/>
      <c r="D261" s="358"/>
      <c r="E261" s="358"/>
      <c r="F261" s="358"/>
      <c r="G261" s="358"/>
      <c r="H261" s="359"/>
      <c r="I261" s="359"/>
      <c r="J261" s="168"/>
      <c r="K261" s="167"/>
      <c r="L261" s="166"/>
      <c r="M261" s="166"/>
      <c r="N261" s="165"/>
      <c r="O261" s="332"/>
      <c r="P261" s="164"/>
      <c r="R261" s="174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74"/>
      <c r="AF261" s="174"/>
      <c r="AG261" s="174"/>
      <c r="AH261" s="174"/>
      <c r="AI261" s="174"/>
      <c r="AJ261" s="174"/>
      <c r="AK261" s="174"/>
      <c r="AL261" s="174"/>
      <c r="AM261" s="174"/>
      <c r="AN261" s="174"/>
    </row>
    <row r="262" spans="1:155" s="173" customFormat="1" ht="13.5" customHeight="1">
      <c r="A262" s="197" t="s">
        <v>80</v>
      </c>
      <c r="B262" s="358"/>
      <c r="C262" s="358"/>
      <c r="D262" s="358"/>
      <c r="E262" s="358"/>
      <c r="F262" s="358"/>
      <c r="G262" s="358"/>
      <c r="H262" s="359"/>
      <c r="I262" s="359"/>
      <c r="J262" s="168"/>
      <c r="K262" s="167"/>
      <c r="L262" s="166"/>
      <c r="M262" s="166"/>
      <c r="N262" s="165"/>
      <c r="O262" s="332"/>
      <c r="P262" s="164"/>
      <c r="R262" s="174"/>
      <c r="S262" s="174"/>
      <c r="T262" s="174"/>
      <c r="U262" s="174"/>
      <c r="V262" s="174"/>
      <c r="W262" s="174"/>
      <c r="X262" s="174"/>
      <c r="Y262" s="174"/>
      <c r="Z262" s="174"/>
      <c r="AA262" s="174"/>
      <c r="AB262" s="174"/>
      <c r="AC262" s="174"/>
      <c r="AD262" s="174"/>
      <c r="AE262" s="174"/>
      <c r="AF262" s="174"/>
      <c r="AG262" s="174"/>
      <c r="AH262" s="174"/>
      <c r="AI262" s="174"/>
      <c r="AJ262" s="174"/>
      <c r="AK262" s="174"/>
      <c r="AL262" s="174"/>
      <c r="AM262" s="174"/>
      <c r="AN262" s="174"/>
    </row>
    <row r="263" spans="1:155" s="173" customFormat="1" ht="13.5" customHeight="1">
      <c r="A263" s="320" t="s">
        <v>85</v>
      </c>
      <c r="B263" s="358"/>
      <c r="C263" s="358"/>
      <c r="D263" s="358"/>
      <c r="E263" s="358"/>
      <c r="F263" s="358"/>
      <c r="G263" s="358"/>
      <c r="H263" s="359"/>
      <c r="I263" s="359"/>
      <c r="J263" s="168"/>
      <c r="K263" s="167"/>
      <c r="L263" s="166"/>
      <c r="M263" s="166"/>
      <c r="N263" s="165"/>
      <c r="O263" s="332"/>
      <c r="P263" s="164"/>
      <c r="R263" s="174"/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4"/>
      <c r="AK263" s="174"/>
      <c r="AL263" s="174"/>
      <c r="AM263" s="174"/>
      <c r="AN263" s="174"/>
    </row>
    <row r="264" spans="1:155" s="186" customFormat="1" ht="18" customHeight="1">
      <c r="A264" s="710" t="s">
        <v>65</v>
      </c>
      <c r="B264" s="711"/>
      <c r="C264" s="711"/>
      <c r="D264" s="711"/>
      <c r="E264" s="711"/>
      <c r="F264" s="711"/>
      <c r="G264" s="711"/>
      <c r="H264" s="709" t="str">
        <f>IF(OR(Résultats!$BK11="Absent(e)",Résultats!$BK11="Incomplet"),"",Résultats!$BK11)</f>
        <v/>
      </c>
      <c r="I264" s="709"/>
      <c r="J264" s="172" t="str">
        <f>"/"</f>
        <v>/</v>
      </c>
      <c r="K264" s="171">
        <f>Résultats!$BK$2</f>
        <v>22</v>
      </c>
      <c r="L264" s="166"/>
      <c r="M264" s="166"/>
      <c r="N264" s="165"/>
      <c r="O264" s="332"/>
      <c r="P264" s="164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</row>
    <row r="265" spans="1:155" s="184" customFormat="1" ht="13.5" customHeight="1">
      <c r="A265" s="161" t="s">
        <v>81</v>
      </c>
      <c r="B265" s="162"/>
      <c r="C265" s="162"/>
      <c r="D265" s="162"/>
      <c r="E265" s="160"/>
      <c r="F265" s="159"/>
      <c r="G265" s="158"/>
      <c r="H265" s="157"/>
      <c r="I265" s="156"/>
      <c r="J265" s="155"/>
      <c r="K265" s="155"/>
      <c r="L265" s="155"/>
      <c r="M265" s="155"/>
      <c r="N265" s="154"/>
      <c r="O265" s="153"/>
      <c r="P265" s="152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</row>
    <row r="266" spans="1:155" s="173" customFormat="1" ht="13.5" customHeight="1">
      <c r="A266" s="161" t="s">
        <v>83</v>
      </c>
      <c r="B266" s="162"/>
      <c r="C266" s="162"/>
      <c r="D266" s="162"/>
      <c r="E266" s="160"/>
      <c r="F266" s="159"/>
      <c r="G266" s="158"/>
      <c r="H266" s="157"/>
      <c r="I266" s="156"/>
      <c r="J266" s="155"/>
      <c r="K266" s="155"/>
      <c r="L266" s="155"/>
      <c r="M266" s="155"/>
      <c r="N266" s="154"/>
      <c r="O266" s="153"/>
      <c r="P266" s="152"/>
      <c r="Q266" s="174"/>
      <c r="R266" s="174"/>
      <c r="S266" s="174"/>
      <c r="T266" s="174"/>
      <c r="U266" s="174"/>
      <c r="V266" s="174"/>
      <c r="W266" s="174"/>
      <c r="X266" s="174"/>
      <c r="Y266" s="174"/>
      <c r="Z266" s="174"/>
      <c r="AA266" s="174"/>
      <c r="AB266" s="174"/>
      <c r="AC266" s="174"/>
      <c r="AD266" s="174"/>
      <c r="AE266" s="174"/>
      <c r="AF266" s="174"/>
      <c r="AG266" s="174"/>
      <c r="AH266" s="174"/>
      <c r="AI266" s="174"/>
      <c r="AJ266" s="174"/>
      <c r="AK266" s="174"/>
      <c r="AL266" s="174"/>
      <c r="AM266" s="174"/>
      <c r="AN266" s="174"/>
    </row>
    <row r="267" spans="1:155" s="163" customFormat="1" ht="13.5" customHeight="1">
      <c r="A267" s="161" t="s">
        <v>82</v>
      </c>
      <c r="B267" s="160"/>
      <c r="C267" s="160"/>
      <c r="D267" s="160"/>
      <c r="E267" s="160"/>
      <c r="F267" s="159"/>
      <c r="G267" s="158"/>
      <c r="H267" s="157"/>
      <c r="I267" s="156"/>
      <c r="J267" s="155"/>
      <c r="K267" s="155"/>
      <c r="L267" s="155"/>
      <c r="M267" s="155"/>
      <c r="N267" s="154"/>
      <c r="O267" s="153"/>
      <c r="P267" s="152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</row>
    <row r="268" spans="1:155">
      <c r="A268" s="333"/>
      <c r="B268" s="334"/>
      <c r="C268" s="334"/>
      <c r="D268" s="335"/>
      <c r="E268" s="336"/>
      <c r="F268" s="336"/>
      <c r="G268" s="336"/>
      <c r="H268" s="336"/>
      <c r="I268" s="336"/>
      <c r="J268" s="336"/>
      <c r="K268" s="337"/>
      <c r="L268" s="338"/>
      <c r="M268" s="339"/>
      <c r="N268" s="336"/>
      <c r="O268" s="336"/>
      <c r="P268" s="340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</row>
    <row r="269" spans="1:155">
      <c r="A269" s="333"/>
      <c r="B269" s="334"/>
      <c r="C269" s="334"/>
      <c r="D269" s="335"/>
      <c r="E269" s="336"/>
      <c r="F269" s="336"/>
      <c r="G269" s="336"/>
      <c r="H269" s="336"/>
      <c r="I269" s="336"/>
      <c r="J269" s="336"/>
      <c r="K269" s="337"/>
      <c r="L269" s="338"/>
      <c r="M269" s="339"/>
      <c r="N269" s="336"/>
      <c r="O269" s="336"/>
      <c r="P269" s="340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  <c r="CJ269" s="137"/>
      <c r="CK269" s="137"/>
      <c r="CL269" s="137"/>
      <c r="CM269" s="137"/>
      <c r="CN269" s="137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</row>
    <row r="270" spans="1:155">
      <c r="A270" s="349"/>
      <c r="B270" s="350"/>
      <c r="C270" s="350"/>
      <c r="D270" s="351"/>
      <c r="E270" s="350"/>
      <c r="F270" s="350"/>
      <c r="G270" s="350"/>
      <c r="H270" s="350"/>
      <c r="I270" s="350"/>
      <c r="J270" s="352"/>
      <c r="K270" s="353"/>
      <c r="L270" s="354"/>
      <c r="M270" s="355"/>
      <c r="N270" s="350"/>
      <c r="O270" s="350"/>
      <c r="P270" s="356"/>
    </row>
    <row r="271" spans="1:155" ht="15.5">
      <c r="A271" s="721"/>
      <c r="B271" s="721"/>
      <c r="C271" s="721"/>
      <c r="D271" s="721"/>
      <c r="E271" s="721"/>
      <c r="F271" s="721"/>
      <c r="G271" s="721"/>
      <c r="H271" s="721"/>
      <c r="I271" s="721"/>
      <c r="J271" s="721"/>
      <c r="K271" s="721"/>
      <c r="L271" s="721"/>
      <c r="M271" s="721"/>
      <c r="N271" s="721"/>
      <c r="O271" s="721"/>
      <c r="P271" s="721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</row>
    <row r="272" spans="1:155" ht="15.5">
      <c r="A272" s="722" t="s">
        <v>43</v>
      </c>
      <c r="B272" s="722"/>
      <c r="C272" s="722"/>
      <c r="D272" s="722"/>
      <c r="E272" s="722"/>
      <c r="F272" s="722"/>
      <c r="G272" s="722"/>
      <c r="H272" s="722"/>
      <c r="I272" s="722"/>
      <c r="J272" s="722"/>
      <c r="K272" s="722"/>
      <c r="L272" s="722"/>
      <c r="M272" s="722"/>
      <c r="N272" s="722"/>
      <c r="O272" s="722"/>
      <c r="P272" s="722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  <c r="CJ272" s="137"/>
      <c r="CK272" s="137"/>
      <c r="CL272" s="137"/>
      <c r="CM272" s="137"/>
      <c r="CN272" s="137"/>
      <c r="CO272" s="137"/>
      <c r="CP272" s="137"/>
      <c r="CQ272" s="137"/>
      <c r="CR272" s="137"/>
      <c r="CS272" s="137"/>
      <c r="CT272" s="137"/>
      <c r="CU272" s="137"/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</row>
    <row r="273" spans="1:155">
      <c r="A273" s="213"/>
      <c r="B273" s="150"/>
      <c r="C273" s="150"/>
      <c r="D273" s="149"/>
      <c r="E273" s="150"/>
      <c r="F273" s="150"/>
      <c r="G273" s="150"/>
      <c r="H273" s="150"/>
      <c r="I273" s="150"/>
      <c r="J273" s="361"/>
      <c r="K273" s="148"/>
      <c r="L273" s="147"/>
      <c r="M273" s="146"/>
      <c r="N273" s="150"/>
      <c r="O273" s="150"/>
      <c r="P273" s="198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  <c r="CJ273" s="137"/>
      <c r="CK273" s="137"/>
      <c r="CL273" s="137"/>
      <c r="CM273" s="137"/>
      <c r="CN273" s="137"/>
      <c r="CO273" s="137"/>
      <c r="CP273" s="137"/>
      <c r="CQ273" s="137"/>
      <c r="CR273" s="137"/>
      <c r="CS273" s="137"/>
      <c r="CT273" s="137"/>
      <c r="CU273" s="137"/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</row>
    <row r="274" spans="1:155" ht="18">
      <c r="A274" s="723" t="s">
        <v>253</v>
      </c>
      <c r="B274" s="723"/>
      <c r="C274" s="723"/>
      <c r="D274" s="723"/>
      <c r="E274" s="723"/>
      <c r="F274" s="723"/>
      <c r="G274" s="723"/>
      <c r="H274" s="723"/>
      <c r="I274" s="723"/>
      <c r="J274" s="723"/>
      <c r="K274" s="723"/>
      <c r="L274" s="723"/>
      <c r="M274" s="723"/>
      <c r="N274" s="723"/>
      <c r="O274" s="723"/>
      <c r="P274" s="723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  <c r="CJ274" s="137"/>
      <c r="CK274" s="137"/>
      <c r="CL274" s="137"/>
      <c r="CM274" s="137"/>
      <c r="CN274" s="137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</row>
    <row r="275" spans="1:155">
      <c r="A275" s="213"/>
      <c r="B275" s="150"/>
      <c r="C275" s="150"/>
      <c r="D275" s="149"/>
      <c r="E275" s="150"/>
      <c r="F275" s="150"/>
      <c r="G275" s="150"/>
      <c r="H275" s="150"/>
      <c r="I275" s="150"/>
      <c r="J275" s="361"/>
      <c r="K275" s="148"/>
      <c r="L275" s="147"/>
      <c r="M275" s="146"/>
      <c r="N275" s="150"/>
      <c r="O275" s="150"/>
      <c r="P275" s="198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  <c r="CJ275" s="137"/>
      <c r="CK275" s="137"/>
      <c r="CL275" s="137"/>
      <c r="CM275" s="137"/>
      <c r="CN275" s="137"/>
      <c r="CO275" s="137"/>
      <c r="CP275" s="137"/>
      <c r="CQ275" s="137"/>
      <c r="CR275" s="137"/>
      <c r="CS275" s="137"/>
      <c r="CT275" s="137"/>
      <c r="CU275" s="137"/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</row>
    <row r="276" spans="1:155">
      <c r="A276" s="213"/>
      <c r="B276" s="720">
        <f>'Encodage réponses Es'!$B$1:$I$1</f>
        <v>0</v>
      </c>
      <c r="C276" s="720"/>
      <c r="D276" s="720"/>
      <c r="E276" s="720"/>
      <c r="F276" s="720"/>
      <c r="G276" s="720"/>
      <c r="H276" s="720"/>
      <c r="I276" s="720"/>
      <c r="J276" s="720"/>
      <c r="K276" s="720"/>
      <c r="L276" s="720"/>
      <c r="M276" s="720"/>
      <c r="N276" s="720"/>
      <c r="O276" s="150"/>
      <c r="P276" s="198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</row>
    <row r="277" spans="1:155" ht="27" customHeight="1">
      <c r="A277" s="238" t="s">
        <v>44</v>
      </c>
      <c r="B277" s="238">
        <f>'Encodage réponses Es'!$C$3</f>
        <v>0</v>
      </c>
      <c r="C277" s="150"/>
      <c r="D277" s="149"/>
      <c r="E277" s="150"/>
      <c r="F277" s="150"/>
      <c r="G277" s="150"/>
      <c r="H277" s="150"/>
      <c r="I277" s="150"/>
      <c r="J277" s="361"/>
      <c r="K277" s="148"/>
      <c r="L277" s="147"/>
      <c r="M277" s="146"/>
      <c r="N277" s="150"/>
      <c r="O277" s="150"/>
      <c r="P277" s="198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</row>
    <row r="278" spans="1:155" ht="15.5">
      <c r="A278" s="724" t="str">
        <f>CONCATENATE("Synthèse des résultats de l'élève : ",Résultats!$E12," ",Résultats!$F12)</f>
        <v xml:space="preserve">Synthèse des résultats de l'élève :  </v>
      </c>
      <c r="B278" s="724"/>
      <c r="C278" s="724"/>
      <c r="D278" s="724"/>
      <c r="E278" s="724"/>
      <c r="F278" s="724"/>
      <c r="G278" s="724"/>
      <c r="H278" s="724"/>
      <c r="I278" s="724"/>
      <c r="J278" s="724"/>
      <c r="K278" s="724"/>
      <c r="L278" s="237"/>
      <c r="M278" s="718" t="str">
        <f>IF(Résultats!$J277="Absent(e)","Absent(e)",IF(Résultats!$J277="Incomplet","Incomplet",""))</f>
        <v/>
      </c>
      <c r="N278" s="718"/>
      <c r="O278" s="718"/>
      <c r="P278" s="718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  <c r="CJ278" s="137"/>
      <c r="CK278" s="137"/>
      <c r="CL278" s="137"/>
      <c r="CM278" s="137"/>
      <c r="CN278" s="137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</row>
    <row r="279" spans="1:155" ht="15.5">
      <c r="A279" s="236"/>
      <c r="B279" s="235"/>
      <c r="C279" s="150"/>
      <c r="D279" s="149"/>
      <c r="E279" s="150"/>
      <c r="F279" s="150"/>
      <c r="G279" s="150"/>
      <c r="H279" s="150"/>
      <c r="I279" s="150"/>
      <c r="J279" s="361"/>
      <c r="K279" s="148"/>
      <c r="L279" s="147"/>
      <c r="M279" s="146"/>
      <c r="N279" s="150"/>
      <c r="O279" s="150"/>
      <c r="P279" s="198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  <c r="CJ279" s="137"/>
      <c r="CK279" s="137"/>
      <c r="CL279" s="137"/>
      <c r="CM279" s="137"/>
      <c r="CN279" s="137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</row>
    <row r="280" spans="1:155" s="173" customFormat="1" ht="18" customHeight="1">
      <c r="A280" s="234" t="s">
        <v>47</v>
      </c>
      <c r="B280" s="233"/>
      <c r="C280" s="362"/>
      <c r="D280" s="228"/>
      <c r="E280" s="232"/>
      <c r="F280" s="232"/>
      <c r="G280" s="232"/>
      <c r="H280" s="232"/>
      <c r="I280" s="232"/>
      <c r="J280" s="231"/>
      <c r="K280" s="230"/>
      <c r="L280" s="229"/>
      <c r="M280" s="228"/>
      <c r="N280" s="227" t="str">
        <f>IF(OR(Résultats!$J12="Absent(e)",Résultats!$J12="Incomplet"),"",Résultats!$J12)</f>
        <v/>
      </c>
      <c r="O280" s="226" t="str">
        <f>"/"</f>
        <v>/</v>
      </c>
      <c r="P280" s="225">
        <f>Résultats!$J$4</f>
        <v>80</v>
      </c>
      <c r="Q280" s="174"/>
      <c r="R280" s="174"/>
      <c r="S280" s="174"/>
      <c r="T280" s="174"/>
      <c r="U280" s="174"/>
      <c r="V280" s="174"/>
      <c r="W280" s="174"/>
      <c r="X280" s="174"/>
      <c r="Y280" s="174"/>
      <c r="Z280" s="174"/>
      <c r="AA280" s="174"/>
      <c r="AB280" s="174"/>
      <c r="AC280" s="174"/>
      <c r="AD280" s="174"/>
      <c r="AE280" s="174"/>
      <c r="AF280" s="174"/>
      <c r="AG280" s="174"/>
      <c r="AH280" s="174"/>
      <c r="AI280" s="174"/>
      <c r="AJ280" s="174"/>
      <c r="AK280" s="174"/>
      <c r="AL280" s="174"/>
      <c r="AM280" s="174"/>
      <c r="AN280" s="174"/>
    </row>
    <row r="281" spans="1:155" ht="14">
      <c r="A281" s="224"/>
      <c r="B281" s="221"/>
      <c r="C281" s="220"/>
      <c r="D281" s="219"/>
      <c r="E281" s="218"/>
      <c r="F281" s="218"/>
      <c r="G281" s="218"/>
      <c r="H281" s="218"/>
      <c r="I281" s="218"/>
      <c r="J281" s="217"/>
      <c r="K281" s="216"/>
      <c r="L281" s="215"/>
      <c r="M281" s="214"/>
      <c r="N281" s="219"/>
      <c r="O281" s="219"/>
      <c r="P281" s="223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</row>
    <row r="282" spans="1:155" ht="15.5">
      <c r="A282" s="222"/>
      <c r="B282" s="221"/>
      <c r="C282" s="220"/>
      <c r="D282" s="219"/>
      <c r="E282" s="218"/>
      <c r="F282" s="218"/>
      <c r="G282" s="218"/>
      <c r="H282" s="218"/>
      <c r="I282" s="218"/>
      <c r="J282" s="217"/>
      <c r="K282" s="216"/>
      <c r="L282" s="215"/>
      <c r="M282" s="214"/>
      <c r="N282" s="719" t="str">
        <f>IF(N280="","",N280/P280)</f>
        <v/>
      </c>
      <c r="O282" s="719"/>
      <c r="P282" s="719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</row>
    <row r="283" spans="1:155">
      <c r="A283" s="213"/>
      <c r="B283" s="150"/>
      <c r="C283" s="150"/>
      <c r="D283" s="149"/>
      <c r="E283" s="150"/>
      <c r="F283" s="150"/>
      <c r="G283" s="150"/>
      <c r="H283" s="150"/>
      <c r="I283" s="150"/>
      <c r="J283" s="361"/>
      <c r="K283" s="148"/>
      <c r="L283" s="147"/>
      <c r="M283" s="212"/>
      <c r="N283" s="149"/>
      <c r="O283" s="149"/>
      <c r="P283" s="198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</row>
    <row r="284" spans="1:155" s="173" customFormat="1" ht="27" customHeight="1">
      <c r="A284" s="183" t="s">
        <v>57</v>
      </c>
      <c r="B284" s="182"/>
      <c r="C284" s="181"/>
      <c r="D284" s="181"/>
      <c r="E284" s="180"/>
      <c r="F284" s="180"/>
      <c r="G284" s="180"/>
      <c r="H284" s="179"/>
      <c r="I284" s="179"/>
      <c r="J284" s="706" t="str">
        <f>IF(Résultats!$M12="","",Résultats!$M12)</f>
        <v/>
      </c>
      <c r="K284" s="706"/>
      <c r="L284" s="706"/>
      <c r="M284" s="178" t="str">
        <f>"/"</f>
        <v>/</v>
      </c>
      <c r="N284" s="177">
        <f>Résultats!$M$4</f>
        <v>40</v>
      </c>
      <c r="O284" s="176"/>
      <c r="P284" s="175" t="str">
        <f>IF(OR(J284="",J284="Absent(e)",J284="Incomplet"),"",J284/N284)</f>
        <v/>
      </c>
      <c r="Q284" s="174"/>
      <c r="R284" s="174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4"/>
      <c r="AL284" s="174"/>
      <c r="AM284" s="174"/>
      <c r="AN284" s="174"/>
    </row>
    <row r="285" spans="1:155" s="173" customFormat="1" ht="18" customHeight="1">
      <c r="A285" s="707" t="s">
        <v>73</v>
      </c>
      <c r="B285" s="708"/>
      <c r="C285" s="708"/>
      <c r="D285" s="708"/>
      <c r="E285" s="708"/>
      <c r="F285" s="358"/>
      <c r="G285" s="358"/>
      <c r="H285" s="709" t="str">
        <f>IF(OR(Résultats!$AA12="Absent(e)",Résultats!$AA12="Incomplet"),"",Résultats!$AA12)</f>
        <v/>
      </c>
      <c r="I285" s="709"/>
      <c r="J285" s="168" t="str">
        <f>"/"</f>
        <v>/</v>
      </c>
      <c r="K285" s="167">
        <f>Résultats!$AA$2</f>
        <v>19</v>
      </c>
      <c r="L285" s="191"/>
      <c r="M285" s="191"/>
      <c r="N285" s="190"/>
      <c r="O285" s="189"/>
      <c r="P285" s="188"/>
      <c r="R285" s="174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4"/>
      <c r="AD285" s="174"/>
      <c r="AE285" s="174"/>
      <c r="AF285" s="174"/>
      <c r="AG285" s="174"/>
      <c r="AH285" s="174"/>
      <c r="AI285" s="174"/>
      <c r="AJ285" s="174"/>
      <c r="AK285" s="174"/>
      <c r="AL285" s="174"/>
      <c r="AM285" s="174"/>
      <c r="AN285" s="174"/>
    </row>
    <row r="286" spans="1:155" s="173" customFormat="1" ht="13.5" customHeight="1">
      <c r="A286" s="197" t="s">
        <v>139</v>
      </c>
      <c r="B286" s="196"/>
      <c r="C286" s="196"/>
      <c r="D286" s="196"/>
      <c r="E286" s="196"/>
      <c r="F286" s="196"/>
      <c r="G286" s="196"/>
      <c r="H286" s="195"/>
      <c r="I286" s="194"/>
      <c r="J286" s="193"/>
      <c r="K286" s="192"/>
      <c r="L286" s="191"/>
      <c r="M286" s="191"/>
      <c r="N286" s="190"/>
      <c r="O286" s="189"/>
      <c r="P286" s="188"/>
      <c r="R286" s="174"/>
      <c r="S286" s="174"/>
      <c r="T286" s="174"/>
      <c r="U286" s="174"/>
      <c r="V286" s="174"/>
      <c r="W286" s="174"/>
      <c r="X286" s="174"/>
      <c r="Y286" s="174"/>
      <c r="Z286" s="174"/>
      <c r="AA286" s="174"/>
      <c r="AB286" s="174"/>
      <c r="AC286" s="174"/>
      <c r="AD286" s="174"/>
      <c r="AE286" s="174"/>
      <c r="AF286" s="174"/>
      <c r="AG286" s="174"/>
      <c r="AH286" s="174"/>
      <c r="AI286" s="174"/>
      <c r="AJ286" s="174"/>
      <c r="AK286" s="174"/>
      <c r="AL286" s="174"/>
      <c r="AM286" s="174"/>
      <c r="AN286" s="174"/>
    </row>
    <row r="287" spans="1:155" s="173" customFormat="1" ht="13.5" customHeight="1">
      <c r="A287" s="197" t="s">
        <v>142</v>
      </c>
      <c r="B287" s="196"/>
      <c r="C287" s="196"/>
      <c r="D287" s="196"/>
      <c r="E287" s="196"/>
      <c r="F287" s="196"/>
      <c r="G287" s="196"/>
      <c r="H287" s="195"/>
      <c r="I287" s="194"/>
      <c r="J287" s="193"/>
      <c r="K287" s="192"/>
      <c r="L287" s="191"/>
      <c r="M287" s="191"/>
      <c r="N287" s="190"/>
      <c r="O287" s="189"/>
      <c r="P287" s="188"/>
      <c r="R287" s="174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  <c r="AG287" s="174"/>
      <c r="AH287" s="174"/>
      <c r="AI287" s="174"/>
      <c r="AJ287" s="174"/>
      <c r="AK287" s="174"/>
      <c r="AL287" s="174"/>
      <c r="AM287" s="174"/>
      <c r="AN287" s="174"/>
    </row>
    <row r="288" spans="1:155" s="186" customFormat="1" ht="13.5" customHeight="1">
      <c r="A288" s="197" t="s">
        <v>74</v>
      </c>
      <c r="B288" s="211"/>
      <c r="C288" s="211"/>
      <c r="D288" s="211"/>
      <c r="E288" s="211"/>
      <c r="F288" s="211"/>
      <c r="G288" s="211"/>
      <c r="H288" s="210"/>
      <c r="I288" s="209"/>
      <c r="J288" s="208"/>
      <c r="K288" s="208"/>
      <c r="L288" s="208"/>
      <c r="M288" s="208"/>
      <c r="N288" s="207"/>
      <c r="O288" s="206"/>
      <c r="P288" s="205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</row>
    <row r="289" spans="1:155" s="186" customFormat="1" ht="13.5" customHeight="1">
      <c r="A289" s="197" t="s">
        <v>84</v>
      </c>
      <c r="B289" s="211"/>
      <c r="C289" s="211"/>
      <c r="D289" s="211"/>
      <c r="E289" s="211"/>
      <c r="F289" s="211"/>
      <c r="G289" s="211"/>
      <c r="H289" s="210"/>
      <c r="I289" s="209"/>
      <c r="J289" s="208"/>
      <c r="K289" s="208"/>
      <c r="L289" s="208"/>
      <c r="M289" s="208"/>
      <c r="N289" s="207"/>
      <c r="O289" s="206"/>
      <c r="P289" s="205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</row>
    <row r="290" spans="1:155" s="203" customFormat="1" ht="13.5" customHeight="1">
      <c r="A290" s="197" t="s">
        <v>75</v>
      </c>
      <c r="B290" s="211"/>
      <c r="C290" s="211"/>
      <c r="D290" s="211"/>
      <c r="E290" s="211"/>
      <c r="F290" s="211"/>
      <c r="G290" s="211"/>
      <c r="H290" s="210"/>
      <c r="I290" s="209"/>
      <c r="J290" s="208"/>
      <c r="K290" s="208"/>
      <c r="L290" s="208"/>
      <c r="M290" s="208"/>
      <c r="N290" s="207"/>
      <c r="O290" s="206"/>
      <c r="P290" s="205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</row>
    <row r="291" spans="1:155" ht="30" customHeight="1">
      <c r="A291" s="703" t="s">
        <v>54</v>
      </c>
      <c r="B291" s="704"/>
      <c r="C291" s="704"/>
      <c r="D291" s="704"/>
      <c r="E291" s="704"/>
      <c r="F291" s="360"/>
      <c r="G291" s="360"/>
      <c r="H291" s="705" t="str">
        <f>IF(OR(Résultats!$AN12="Absent(e)",Résultats!$AN12="Incomplet"),"",Résultats!$AN12)</f>
        <v/>
      </c>
      <c r="I291" s="705"/>
      <c r="J291" s="172" t="str">
        <f>"/"</f>
        <v>/</v>
      </c>
      <c r="K291" s="171">
        <f>Résultats!$AN$2</f>
        <v>21</v>
      </c>
      <c r="L291" s="202"/>
      <c r="M291" s="202"/>
      <c r="N291" s="201"/>
      <c r="O291" s="200"/>
      <c r="P291" s="199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  <c r="CJ291" s="137"/>
      <c r="CK291" s="137"/>
      <c r="CL291" s="137"/>
      <c r="CM291" s="137"/>
      <c r="CN291" s="137"/>
      <c r="CO291" s="137"/>
      <c r="CP291" s="137"/>
      <c r="CQ291" s="137"/>
      <c r="CR291" s="137"/>
      <c r="CS291" s="137"/>
      <c r="CT291" s="137"/>
      <c r="CU291" s="137"/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</row>
    <row r="292" spans="1:155" s="151" customFormat="1" ht="13.5" customHeight="1">
      <c r="A292" s="161" t="s">
        <v>76</v>
      </c>
      <c r="B292" s="162"/>
      <c r="C292" s="162"/>
      <c r="D292" s="162"/>
      <c r="E292" s="160"/>
      <c r="F292" s="160"/>
      <c r="G292" s="160"/>
      <c r="H292" s="156"/>
      <c r="I292" s="156"/>
      <c r="J292" s="155"/>
      <c r="K292" s="155"/>
      <c r="L292" s="155"/>
      <c r="M292" s="155"/>
      <c r="N292" s="154"/>
      <c r="O292" s="153"/>
      <c r="P292" s="152"/>
    </row>
    <row r="293" spans="1:155" s="151" customFormat="1" ht="13.5" customHeight="1">
      <c r="A293" s="161" t="s">
        <v>77</v>
      </c>
      <c r="B293" s="162"/>
      <c r="C293" s="162"/>
      <c r="D293" s="162"/>
      <c r="E293" s="160"/>
      <c r="F293" s="160"/>
      <c r="G293" s="160"/>
      <c r="H293" s="156"/>
      <c r="I293" s="156"/>
      <c r="J293" s="155"/>
      <c r="K293" s="155"/>
      <c r="L293" s="155"/>
      <c r="M293" s="155"/>
      <c r="N293" s="154"/>
      <c r="O293" s="153"/>
      <c r="P293" s="152"/>
    </row>
    <row r="294" spans="1:155" s="151" customFormat="1" ht="13.5" customHeight="1">
      <c r="A294" s="161" t="s">
        <v>78</v>
      </c>
      <c r="B294" s="162"/>
      <c r="C294" s="162"/>
      <c r="D294" s="162"/>
      <c r="E294" s="160"/>
      <c r="F294" s="160"/>
      <c r="G294" s="160"/>
      <c r="H294" s="156"/>
      <c r="I294" s="156"/>
      <c r="J294" s="155"/>
      <c r="K294" s="155"/>
      <c r="L294" s="155"/>
      <c r="M294" s="155"/>
      <c r="N294" s="154"/>
      <c r="O294" s="153"/>
      <c r="P294" s="152"/>
    </row>
    <row r="295" spans="1:155" s="151" customFormat="1" ht="13.5" customHeight="1">
      <c r="A295" s="444" t="s">
        <v>141</v>
      </c>
      <c r="B295" s="160"/>
      <c r="C295" s="160"/>
      <c r="D295" s="160"/>
      <c r="E295" s="160"/>
      <c r="F295" s="160"/>
      <c r="G295" s="160"/>
      <c r="H295" s="156"/>
      <c r="I295" s="156"/>
      <c r="J295" s="155"/>
      <c r="K295" s="155"/>
      <c r="L295" s="155"/>
      <c r="M295" s="155"/>
      <c r="N295" s="154"/>
      <c r="O295" s="153"/>
      <c r="P295" s="152"/>
    </row>
    <row r="296" spans="1:155" s="151" customFormat="1" ht="15" customHeight="1">
      <c r="A296" s="321"/>
      <c r="B296" s="160"/>
      <c r="C296" s="160"/>
      <c r="D296" s="160"/>
      <c r="E296" s="160"/>
      <c r="F296" s="160"/>
      <c r="G296" s="160"/>
      <c r="H296" s="156"/>
      <c r="I296" s="156"/>
      <c r="J296" s="155"/>
      <c r="K296" s="155"/>
      <c r="L296" s="155"/>
      <c r="M296" s="155"/>
      <c r="N296" s="154"/>
      <c r="O296" s="153"/>
      <c r="P296" s="153"/>
    </row>
    <row r="297" spans="1:155" s="173" customFormat="1" ht="27" customHeight="1">
      <c r="A297" s="183" t="s">
        <v>58</v>
      </c>
      <c r="B297" s="182"/>
      <c r="C297" s="181"/>
      <c r="D297" s="181"/>
      <c r="E297" s="180"/>
      <c r="F297" s="180"/>
      <c r="G297" s="180"/>
      <c r="H297" s="179"/>
      <c r="I297" s="179"/>
      <c r="J297" s="706" t="str">
        <f>IF(OR(Résultats!$O12="",Résultats!$O12="Incomplet"),"",Résultats!$O12)</f>
        <v/>
      </c>
      <c r="K297" s="706"/>
      <c r="L297" s="706"/>
      <c r="M297" s="178" t="str">
        <f>"/"</f>
        <v>/</v>
      </c>
      <c r="N297" s="177">
        <f>Résultats!$O$4</f>
        <v>40</v>
      </c>
      <c r="O297" s="176"/>
      <c r="P297" s="175" t="str">
        <f>IF(OR(J297="",J297="Absent(e)",J297="Incomplet"),"",J297/N297)</f>
        <v/>
      </c>
      <c r="Q297" s="174"/>
      <c r="R297" s="174"/>
      <c r="S297" s="174"/>
      <c r="T297" s="174"/>
      <c r="U297" s="174"/>
      <c r="V297" s="174"/>
      <c r="W297" s="174"/>
      <c r="X297" s="174"/>
      <c r="Y297" s="174"/>
      <c r="Z297" s="174"/>
      <c r="AA297" s="174"/>
      <c r="AB297" s="174"/>
      <c r="AC297" s="174"/>
      <c r="AD297" s="174"/>
      <c r="AE297" s="174"/>
      <c r="AF297" s="174"/>
      <c r="AG297" s="174"/>
      <c r="AH297" s="174"/>
      <c r="AI297" s="174"/>
      <c r="AJ297" s="174"/>
      <c r="AK297" s="174"/>
      <c r="AL297" s="174"/>
      <c r="AM297" s="174"/>
      <c r="AN297" s="174"/>
    </row>
    <row r="298" spans="1:155" ht="14">
      <c r="A298" s="707" t="s">
        <v>60</v>
      </c>
      <c r="B298" s="708"/>
      <c r="C298" s="708"/>
      <c r="D298" s="708"/>
      <c r="E298" s="708"/>
      <c r="F298" s="358"/>
      <c r="G298" s="358"/>
      <c r="H298" s="709" t="str">
        <f>IF(OR(Résultats!$AY12="a",Résultats!$AY12="A",Résultats!$AY12=""),"",Résultats!$AY12)</f>
        <v/>
      </c>
      <c r="I298" s="709"/>
      <c r="J298" s="168" t="str">
        <f>"/"</f>
        <v>/</v>
      </c>
      <c r="K298" s="171">
        <f>Résultats!$AY$2</f>
        <v>18</v>
      </c>
      <c r="L298" s="166"/>
      <c r="M298" s="166"/>
      <c r="N298" s="165"/>
      <c r="O298" s="170"/>
      <c r="P298" s="164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</row>
    <row r="299" spans="1:155" s="173" customFormat="1" ht="13.5" customHeight="1">
      <c r="A299" s="197" t="s">
        <v>79</v>
      </c>
      <c r="B299" s="358"/>
      <c r="C299" s="358"/>
      <c r="D299" s="358"/>
      <c r="E299" s="358"/>
      <c r="F299" s="358"/>
      <c r="G299" s="358"/>
      <c r="H299" s="359"/>
      <c r="I299" s="359"/>
      <c r="J299" s="168"/>
      <c r="K299" s="167"/>
      <c r="L299" s="166"/>
      <c r="M299" s="166"/>
      <c r="N299" s="165"/>
      <c r="O299" s="170"/>
      <c r="P299" s="164"/>
      <c r="Q299" s="174"/>
      <c r="R299" s="174"/>
      <c r="S299" s="174"/>
      <c r="T299" s="174"/>
      <c r="U299" s="174"/>
      <c r="V299" s="174"/>
      <c r="W299" s="174"/>
      <c r="X299" s="174"/>
      <c r="Y299" s="174"/>
      <c r="Z299" s="174"/>
      <c r="AA299" s="174"/>
      <c r="AB299" s="174"/>
      <c r="AC299" s="174"/>
      <c r="AD299" s="174"/>
      <c r="AE299" s="174"/>
      <c r="AF299" s="174"/>
      <c r="AG299" s="174"/>
      <c r="AH299" s="174"/>
      <c r="AI299" s="174"/>
      <c r="AJ299" s="174"/>
      <c r="AK299" s="174"/>
      <c r="AL299" s="174"/>
      <c r="AM299" s="174"/>
      <c r="AN299" s="174"/>
    </row>
    <row r="300" spans="1:155" s="173" customFormat="1" ht="13.5" customHeight="1">
      <c r="A300" s="197" t="s">
        <v>143</v>
      </c>
      <c r="B300" s="358"/>
      <c r="C300" s="358"/>
      <c r="D300" s="358"/>
      <c r="E300" s="358"/>
      <c r="F300" s="358"/>
      <c r="G300" s="358"/>
      <c r="H300" s="359"/>
      <c r="I300" s="359"/>
      <c r="J300" s="168"/>
      <c r="K300" s="167"/>
      <c r="L300" s="166"/>
      <c r="M300" s="166"/>
      <c r="N300" s="165"/>
      <c r="O300" s="170"/>
      <c r="P300" s="164"/>
      <c r="R300" s="174"/>
      <c r="S300" s="174"/>
      <c r="T300" s="174"/>
      <c r="U300" s="174"/>
      <c r="V300" s="174"/>
      <c r="W300" s="174"/>
      <c r="X300" s="174"/>
      <c r="Y300" s="174"/>
      <c r="Z300" s="174"/>
      <c r="AA300" s="174"/>
      <c r="AB300" s="174"/>
      <c r="AC300" s="174"/>
      <c r="AD300" s="174"/>
      <c r="AE300" s="174"/>
      <c r="AF300" s="174"/>
      <c r="AG300" s="174"/>
      <c r="AH300" s="174"/>
      <c r="AI300" s="174"/>
      <c r="AJ300" s="174"/>
      <c r="AK300" s="174"/>
      <c r="AL300" s="174"/>
      <c r="AM300" s="174"/>
      <c r="AN300" s="174"/>
    </row>
    <row r="301" spans="1:155" s="173" customFormat="1" ht="13.5" customHeight="1">
      <c r="A301" s="197" t="s">
        <v>80</v>
      </c>
      <c r="B301" s="358"/>
      <c r="C301" s="358"/>
      <c r="D301" s="358"/>
      <c r="E301" s="358"/>
      <c r="F301" s="358"/>
      <c r="G301" s="358"/>
      <c r="H301" s="359"/>
      <c r="I301" s="359"/>
      <c r="J301" s="168"/>
      <c r="K301" s="167"/>
      <c r="L301" s="166"/>
      <c r="M301" s="166"/>
      <c r="N301" s="165"/>
      <c r="O301" s="170"/>
      <c r="P301" s="164"/>
      <c r="R301" s="174"/>
      <c r="S301" s="174"/>
      <c r="T301" s="174"/>
      <c r="U301" s="174"/>
      <c r="V301" s="174"/>
      <c r="W301" s="174"/>
      <c r="X301" s="174"/>
      <c r="Y301" s="174"/>
      <c r="Z301" s="174"/>
      <c r="AA301" s="174"/>
      <c r="AB301" s="174"/>
      <c r="AC301" s="174"/>
      <c r="AD301" s="174"/>
      <c r="AE301" s="174"/>
      <c r="AF301" s="174"/>
      <c r="AG301" s="174"/>
      <c r="AH301" s="174"/>
      <c r="AI301" s="174"/>
      <c r="AJ301" s="174"/>
      <c r="AK301" s="174"/>
      <c r="AL301" s="174"/>
      <c r="AM301" s="174"/>
      <c r="AN301" s="174"/>
    </row>
    <row r="302" spans="1:155" s="173" customFormat="1" ht="13.5" customHeight="1">
      <c r="A302" s="320" t="s">
        <v>85</v>
      </c>
      <c r="B302" s="358"/>
      <c r="C302" s="358"/>
      <c r="D302" s="358"/>
      <c r="E302" s="358"/>
      <c r="F302" s="358"/>
      <c r="G302" s="358"/>
      <c r="H302" s="359"/>
      <c r="I302" s="359"/>
      <c r="J302" s="168"/>
      <c r="K302" s="167"/>
      <c r="L302" s="166"/>
      <c r="M302" s="166"/>
      <c r="N302" s="165"/>
      <c r="O302" s="170"/>
      <c r="P302" s="164"/>
      <c r="R302" s="174"/>
      <c r="S302" s="174"/>
      <c r="T302" s="174"/>
      <c r="U302" s="174"/>
      <c r="V302" s="174"/>
      <c r="W302" s="174"/>
      <c r="X302" s="174"/>
      <c r="Y302" s="174"/>
      <c r="Z302" s="174"/>
      <c r="AA302" s="174"/>
      <c r="AB302" s="174"/>
      <c r="AC302" s="174"/>
      <c r="AD302" s="174"/>
      <c r="AE302" s="174"/>
      <c r="AF302" s="174"/>
      <c r="AG302" s="174"/>
      <c r="AH302" s="174"/>
      <c r="AI302" s="174"/>
      <c r="AJ302" s="174"/>
      <c r="AK302" s="174"/>
      <c r="AL302" s="174"/>
      <c r="AM302" s="174"/>
      <c r="AN302" s="174"/>
    </row>
    <row r="303" spans="1:155" s="186" customFormat="1" ht="18" customHeight="1">
      <c r="A303" s="710" t="s">
        <v>65</v>
      </c>
      <c r="B303" s="711"/>
      <c r="C303" s="711"/>
      <c r="D303" s="711"/>
      <c r="E303" s="711"/>
      <c r="F303" s="711"/>
      <c r="G303" s="711"/>
      <c r="H303" s="709" t="str">
        <f>IF(OR(Résultats!$BK12="Absent(e)",Résultats!$BK12="Incomplet"),"",Résultats!$BK12)</f>
        <v/>
      </c>
      <c r="I303" s="709"/>
      <c r="J303" s="172" t="str">
        <f>"/"</f>
        <v>/</v>
      </c>
      <c r="K303" s="171">
        <f>Résultats!$BK$2</f>
        <v>22</v>
      </c>
      <c r="L303" s="166"/>
      <c r="M303" s="166"/>
      <c r="N303" s="165"/>
      <c r="O303" s="170"/>
      <c r="P303" s="164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</row>
    <row r="304" spans="1:155" s="184" customFormat="1" ht="13.5" customHeight="1">
      <c r="A304" s="161" t="s">
        <v>81</v>
      </c>
      <c r="B304" s="162"/>
      <c r="C304" s="162"/>
      <c r="D304" s="162"/>
      <c r="E304" s="160"/>
      <c r="F304" s="159"/>
      <c r="G304" s="158"/>
      <c r="H304" s="157"/>
      <c r="I304" s="156"/>
      <c r="J304" s="155"/>
      <c r="K304" s="155"/>
      <c r="L304" s="155"/>
      <c r="M304" s="155"/>
      <c r="N304" s="154"/>
      <c r="O304" s="153"/>
      <c r="P304" s="152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</row>
    <row r="305" spans="1:155" s="173" customFormat="1" ht="13.5" customHeight="1">
      <c r="A305" s="161" t="s">
        <v>83</v>
      </c>
      <c r="B305" s="162"/>
      <c r="C305" s="162"/>
      <c r="D305" s="162"/>
      <c r="E305" s="160"/>
      <c r="F305" s="159"/>
      <c r="G305" s="158"/>
      <c r="H305" s="157"/>
      <c r="I305" s="156"/>
      <c r="J305" s="155"/>
      <c r="K305" s="155"/>
      <c r="L305" s="155"/>
      <c r="M305" s="155"/>
      <c r="N305" s="154"/>
      <c r="O305" s="153"/>
      <c r="P305" s="152"/>
      <c r="Q305" s="174"/>
      <c r="R305" s="174"/>
      <c r="S305" s="174"/>
      <c r="T305" s="174"/>
      <c r="U305" s="174"/>
      <c r="V305" s="174"/>
      <c r="W305" s="174"/>
      <c r="X305" s="174"/>
      <c r="Y305" s="174"/>
      <c r="Z305" s="174"/>
      <c r="AA305" s="174"/>
      <c r="AB305" s="174"/>
      <c r="AC305" s="174"/>
      <c r="AD305" s="174"/>
      <c r="AE305" s="174"/>
      <c r="AF305" s="174"/>
      <c r="AG305" s="174"/>
      <c r="AH305" s="174"/>
      <c r="AI305" s="174"/>
      <c r="AJ305" s="174"/>
      <c r="AK305" s="174"/>
      <c r="AL305" s="174"/>
      <c r="AM305" s="174"/>
      <c r="AN305" s="174"/>
    </row>
    <row r="306" spans="1:155" s="163" customFormat="1" ht="13.5" customHeight="1">
      <c r="A306" s="161" t="s">
        <v>82</v>
      </c>
      <c r="B306" s="160"/>
      <c r="C306" s="160"/>
      <c r="D306" s="160"/>
      <c r="E306" s="160"/>
      <c r="F306" s="159"/>
      <c r="G306" s="158"/>
      <c r="H306" s="157"/>
      <c r="I306" s="156"/>
      <c r="J306" s="155"/>
      <c r="K306" s="155"/>
      <c r="L306" s="155"/>
      <c r="M306" s="155"/>
      <c r="N306" s="154"/>
      <c r="O306" s="153"/>
      <c r="P306" s="152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</row>
    <row r="307" spans="1:155">
      <c r="A307" s="363"/>
      <c r="B307" s="150"/>
      <c r="C307" s="150"/>
      <c r="D307" s="149"/>
      <c r="E307" s="361"/>
      <c r="F307" s="361"/>
      <c r="G307" s="361"/>
      <c r="H307" s="361"/>
      <c r="I307" s="361"/>
      <c r="J307" s="361"/>
      <c r="K307" s="148"/>
      <c r="L307" s="147"/>
      <c r="M307" s="146"/>
      <c r="N307" s="361"/>
      <c r="O307" s="361"/>
      <c r="P307" s="361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</row>
    <row r="308" spans="1:155">
      <c r="A308" s="363"/>
      <c r="B308" s="150"/>
      <c r="C308" s="150"/>
      <c r="D308" s="149"/>
      <c r="E308" s="361"/>
      <c r="F308" s="361"/>
      <c r="G308" s="361"/>
      <c r="H308" s="361"/>
      <c r="I308" s="361"/>
      <c r="J308" s="361"/>
      <c r="K308" s="148"/>
      <c r="L308" s="147"/>
      <c r="M308" s="146"/>
      <c r="N308" s="361"/>
      <c r="O308" s="361"/>
      <c r="P308" s="361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</row>
    <row r="310" spans="1:155" ht="15.5">
      <c r="A310" s="721"/>
      <c r="B310" s="721"/>
      <c r="C310" s="721"/>
      <c r="D310" s="721"/>
      <c r="E310" s="721"/>
      <c r="F310" s="721"/>
      <c r="G310" s="721"/>
      <c r="H310" s="721"/>
      <c r="I310" s="721"/>
      <c r="J310" s="721"/>
      <c r="K310" s="721"/>
      <c r="L310" s="721"/>
      <c r="M310" s="721"/>
      <c r="N310" s="721"/>
      <c r="O310" s="721"/>
      <c r="P310" s="721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</row>
    <row r="311" spans="1:155" ht="15.5">
      <c r="A311" s="722" t="s">
        <v>43</v>
      </c>
      <c r="B311" s="722"/>
      <c r="C311" s="722"/>
      <c r="D311" s="722"/>
      <c r="E311" s="722"/>
      <c r="F311" s="722"/>
      <c r="G311" s="722"/>
      <c r="H311" s="722"/>
      <c r="I311" s="722"/>
      <c r="J311" s="722"/>
      <c r="K311" s="722"/>
      <c r="L311" s="722"/>
      <c r="M311" s="722"/>
      <c r="N311" s="722"/>
      <c r="O311" s="722"/>
      <c r="P311" s="722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</row>
    <row r="312" spans="1:155">
      <c r="A312" s="213"/>
      <c r="B312" s="150"/>
      <c r="C312" s="150"/>
      <c r="D312" s="149"/>
      <c r="E312" s="150"/>
      <c r="F312" s="150"/>
      <c r="G312" s="150"/>
      <c r="H312" s="150"/>
      <c r="I312" s="150"/>
      <c r="J312" s="361"/>
      <c r="K312" s="148"/>
      <c r="L312" s="147"/>
      <c r="M312" s="146"/>
      <c r="N312" s="150"/>
      <c r="O312" s="150"/>
      <c r="P312" s="198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</row>
    <row r="313" spans="1:155" ht="18">
      <c r="A313" s="723" t="s">
        <v>253</v>
      </c>
      <c r="B313" s="723"/>
      <c r="C313" s="723"/>
      <c r="D313" s="723"/>
      <c r="E313" s="723"/>
      <c r="F313" s="723"/>
      <c r="G313" s="723"/>
      <c r="H313" s="723"/>
      <c r="I313" s="723"/>
      <c r="J313" s="723"/>
      <c r="K313" s="723"/>
      <c r="L313" s="723"/>
      <c r="M313" s="723"/>
      <c r="N313" s="723"/>
      <c r="O313" s="723"/>
      <c r="P313" s="723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</row>
    <row r="314" spans="1:155">
      <c r="A314" s="213"/>
      <c r="B314" s="150"/>
      <c r="C314" s="150"/>
      <c r="D314" s="149"/>
      <c r="E314" s="150"/>
      <c r="F314" s="150"/>
      <c r="G314" s="150"/>
      <c r="H314" s="150"/>
      <c r="I314" s="150"/>
      <c r="J314" s="361"/>
      <c r="K314" s="148"/>
      <c r="L314" s="147"/>
      <c r="M314" s="146"/>
      <c r="N314" s="150"/>
      <c r="O314" s="150"/>
      <c r="P314" s="198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</row>
    <row r="315" spans="1:155">
      <c r="A315" s="213"/>
      <c r="B315" s="720">
        <f>'Encodage réponses Es'!$B$1:$I$1</f>
        <v>0</v>
      </c>
      <c r="C315" s="720"/>
      <c r="D315" s="720"/>
      <c r="E315" s="720"/>
      <c r="F315" s="720"/>
      <c r="G315" s="720"/>
      <c r="H315" s="720"/>
      <c r="I315" s="720"/>
      <c r="J315" s="720"/>
      <c r="K315" s="720"/>
      <c r="L315" s="720"/>
      <c r="M315" s="720"/>
      <c r="N315" s="720"/>
      <c r="O315" s="150"/>
      <c r="P315" s="198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</row>
    <row r="316" spans="1:155" ht="27" customHeight="1">
      <c r="A316" s="238" t="s">
        <v>44</v>
      </c>
      <c r="B316" s="238">
        <f>'Encodage réponses Es'!$C$3</f>
        <v>0</v>
      </c>
      <c r="C316" s="150"/>
      <c r="D316" s="149"/>
      <c r="E316" s="150"/>
      <c r="F316" s="150"/>
      <c r="G316" s="150"/>
      <c r="H316" s="150"/>
      <c r="I316" s="150"/>
      <c r="J316" s="361"/>
      <c r="K316" s="148"/>
      <c r="L316" s="147"/>
      <c r="M316" s="146"/>
      <c r="N316" s="150"/>
      <c r="O316" s="150"/>
      <c r="P316" s="198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</row>
    <row r="317" spans="1:155" ht="15.5">
      <c r="A317" s="724" t="str">
        <f>CONCATENATE("Synthèse des résultats de l'élève : ",Résultats!$E13," ",Résultats!$F13)</f>
        <v xml:space="preserve">Synthèse des résultats de l'élève :  </v>
      </c>
      <c r="B317" s="724"/>
      <c r="C317" s="724"/>
      <c r="D317" s="724"/>
      <c r="E317" s="724"/>
      <c r="F317" s="724"/>
      <c r="G317" s="724"/>
      <c r="H317" s="724"/>
      <c r="I317" s="724"/>
      <c r="J317" s="724"/>
      <c r="K317" s="724"/>
      <c r="L317" s="237"/>
      <c r="M317" s="718" t="str">
        <f>IF(Résultats!$J316="Absent(e)","Absent(e)",IF(Résultats!$J316="Incomplet","Incomplet",""))</f>
        <v/>
      </c>
      <c r="N317" s="718"/>
      <c r="O317" s="718"/>
      <c r="P317" s="718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</row>
    <row r="318" spans="1:155" ht="15.5">
      <c r="A318" s="236"/>
      <c r="B318" s="235"/>
      <c r="C318" s="150"/>
      <c r="D318" s="149"/>
      <c r="E318" s="150"/>
      <c r="F318" s="150"/>
      <c r="G318" s="150"/>
      <c r="H318" s="150"/>
      <c r="I318" s="150"/>
      <c r="J318" s="361"/>
      <c r="K318" s="148"/>
      <c r="L318" s="147"/>
      <c r="M318" s="146"/>
      <c r="N318" s="150"/>
      <c r="O318" s="150"/>
      <c r="P318" s="198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</row>
    <row r="319" spans="1:155" s="173" customFormat="1" ht="18" customHeight="1">
      <c r="A319" s="234" t="s">
        <v>47</v>
      </c>
      <c r="B319" s="233"/>
      <c r="C319" s="362"/>
      <c r="D319" s="228"/>
      <c r="E319" s="232"/>
      <c r="F319" s="232"/>
      <c r="G319" s="232"/>
      <c r="H319" s="232"/>
      <c r="I319" s="232"/>
      <c r="J319" s="231"/>
      <c r="K319" s="230"/>
      <c r="L319" s="229"/>
      <c r="M319" s="228"/>
      <c r="N319" s="227" t="str">
        <f>IF(OR(Résultats!$J13="Absent(e)",Résultats!$J13="Incomplet"),"",Résultats!$J13)</f>
        <v/>
      </c>
      <c r="O319" s="226" t="str">
        <f>"/"</f>
        <v>/</v>
      </c>
      <c r="P319" s="225">
        <f>Résultats!$J$4</f>
        <v>80</v>
      </c>
      <c r="Q319" s="174"/>
      <c r="R319" s="174"/>
      <c r="S319" s="174"/>
      <c r="T319" s="174"/>
      <c r="U319" s="174"/>
      <c r="V319" s="174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</row>
    <row r="320" spans="1:155" ht="14">
      <c r="A320" s="224"/>
      <c r="B320" s="221"/>
      <c r="C320" s="220"/>
      <c r="D320" s="219"/>
      <c r="E320" s="218"/>
      <c r="F320" s="218"/>
      <c r="G320" s="218"/>
      <c r="H320" s="218"/>
      <c r="I320" s="218"/>
      <c r="J320" s="217"/>
      <c r="K320" s="216"/>
      <c r="L320" s="215"/>
      <c r="M320" s="214"/>
      <c r="N320" s="219"/>
      <c r="O320" s="219"/>
      <c r="P320" s="223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</row>
    <row r="321" spans="1:155" ht="15.5">
      <c r="A321" s="222"/>
      <c r="B321" s="221"/>
      <c r="C321" s="220"/>
      <c r="D321" s="219"/>
      <c r="E321" s="218"/>
      <c r="F321" s="218"/>
      <c r="G321" s="218"/>
      <c r="H321" s="218"/>
      <c r="I321" s="218"/>
      <c r="J321" s="217"/>
      <c r="K321" s="216"/>
      <c r="L321" s="215"/>
      <c r="M321" s="214"/>
      <c r="N321" s="719" t="str">
        <f>IF(N319="","",N319/P319)</f>
        <v/>
      </c>
      <c r="O321" s="719"/>
      <c r="P321" s="719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</row>
    <row r="322" spans="1:155">
      <c r="A322" s="213"/>
      <c r="B322" s="150"/>
      <c r="C322" s="150"/>
      <c r="D322" s="149"/>
      <c r="E322" s="150"/>
      <c r="F322" s="150"/>
      <c r="G322" s="150"/>
      <c r="H322" s="150"/>
      <c r="I322" s="150"/>
      <c r="J322" s="361"/>
      <c r="K322" s="148"/>
      <c r="L322" s="147"/>
      <c r="M322" s="212"/>
      <c r="N322" s="149"/>
      <c r="O322" s="149"/>
      <c r="P322" s="198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</row>
    <row r="323" spans="1:155" s="173" customFormat="1" ht="27" customHeight="1">
      <c r="A323" s="183" t="s">
        <v>57</v>
      </c>
      <c r="B323" s="182"/>
      <c r="C323" s="181"/>
      <c r="D323" s="181"/>
      <c r="E323" s="180"/>
      <c r="F323" s="180"/>
      <c r="G323" s="180"/>
      <c r="H323" s="179"/>
      <c r="I323" s="179"/>
      <c r="J323" s="706" t="str">
        <f>IF(Résultats!$M13="","",Résultats!$M13)</f>
        <v/>
      </c>
      <c r="K323" s="706"/>
      <c r="L323" s="706"/>
      <c r="M323" s="178" t="str">
        <f>"/"</f>
        <v>/</v>
      </c>
      <c r="N323" s="177">
        <f>Résultats!$M$4</f>
        <v>40</v>
      </c>
      <c r="O323" s="176"/>
      <c r="P323" s="175" t="str">
        <f>IF(OR(J323="",J323="Absent(e)",J323="Incomplet"),"",J323/N323)</f>
        <v/>
      </c>
      <c r="Q323" s="174"/>
      <c r="R323" s="174"/>
      <c r="S323" s="174"/>
      <c r="T323" s="174"/>
      <c r="U323" s="174"/>
      <c r="V323" s="174"/>
      <c r="W323" s="174"/>
      <c r="X323" s="174"/>
      <c r="Y323" s="174"/>
      <c r="Z323" s="174"/>
      <c r="AA323" s="174"/>
      <c r="AB323" s="174"/>
      <c r="AC323" s="174"/>
      <c r="AD323" s="174"/>
      <c r="AE323" s="174"/>
      <c r="AF323" s="174"/>
      <c r="AG323" s="174"/>
      <c r="AH323" s="174"/>
      <c r="AI323" s="174"/>
      <c r="AJ323" s="174"/>
      <c r="AK323" s="174"/>
      <c r="AL323" s="174"/>
      <c r="AM323" s="174"/>
      <c r="AN323" s="174"/>
    </row>
    <row r="324" spans="1:155" s="173" customFormat="1" ht="18" customHeight="1">
      <c r="A324" s="707" t="s">
        <v>73</v>
      </c>
      <c r="B324" s="708"/>
      <c r="C324" s="708"/>
      <c r="D324" s="708"/>
      <c r="E324" s="708"/>
      <c r="F324" s="358"/>
      <c r="G324" s="358"/>
      <c r="H324" s="709" t="str">
        <f>IF(OR(Résultats!$AA13="Absent(e)",Résultats!$AA13="Incomplet"),"",Résultats!$AA13)</f>
        <v/>
      </c>
      <c r="I324" s="709"/>
      <c r="J324" s="168" t="str">
        <f>"/"</f>
        <v>/</v>
      </c>
      <c r="K324" s="167">
        <f>Résultats!$AA$2</f>
        <v>19</v>
      </c>
      <c r="L324" s="191"/>
      <c r="M324" s="191"/>
      <c r="N324" s="190"/>
      <c r="O324" s="189"/>
      <c r="P324" s="188"/>
      <c r="R324" s="174"/>
      <c r="S324" s="174"/>
      <c r="T324" s="174"/>
      <c r="U324" s="174"/>
      <c r="V324" s="174"/>
      <c r="W324" s="174"/>
      <c r="X324" s="174"/>
      <c r="Y324" s="174"/>
      <c r="Z324" s="174"/>
      <c r="AA324" s="174"/>
      <c r="AB324" s="174"/>
      <c r="AC324" s="174"/>
      <c r="AD324" s="174"/>
      <c r="AE324" s="174"/>
      <c r="AF324" s="174"/>
      <c r="AG324" s="174"/>
      <c r="AH324" s="174"/>
      <c r="AI324" s="174"/>
      <c r="AJ324" s="174"/>
      <c r="AK324" s="174"/>
      <c r="AL324" s="174"/>
      <c r="AM324" s="174"/>
      <c r="AN324" s="174"/>
    </row>
    <row r="325" spans="1:155" s="173" customFormat="1" ht="13.5" customHeight="1">
      <c r="A325" s="197" t="s">
        <v>139</v>
      </c>
      <c r="B325" s="196"/>
      <c r="C325" s="196"/>
      <c r="D325" s="196"/>
      <c r="E325" s="196"/>
      <c r="F325" s="196"/>
      <c r="G325" s="196"/>
      <c r="H325" s="195"/>
      <c r="I325" s="194"/>
      <c r="J325" s="193"/>
      <c r="K325" s="192"/>
      <c r="L325" s="191"/>
      <c r="M325" s="191"/>
      <c r="N325" s="190"/>
      <c r="O325" s="189"/>
      <c r="P325" s="188"/>
      <c r="R325" s="174"/>
      <c r="S325" s="174"/>
      <c r="T325" s="174"/>
      <c r="U325" s="174"/>
      <c r="V325" s="174"/>
      <c r="W325" s="174"/>
      <c r="X325" s="174"/>
      <c r="Y325" s="174"/>
      <c r="Z325" s="174"/>
      <c r="AA325" s="174"/>
      <c r="AB325" s="174"/>
      <c r="AC325" s="174"/>
      <c r="AD325" s="174"/>
      <c r="AE325" s="174"/>
      <c r="AF325" s="174"/>
      <c r="AG325" s="174"/>
      <c r="AH325" s="174"/>
      <c r="AI325" s="174"/>
      <c r="AJ325" s="174"/>
      <c r="AK325" s="174"/>
      <c r="AL325" s="174"/>
      <c r="AM325" s="174"/>
      <c r="AN325" s="174"/>
    </row>
    <row r="326" spans="1:155" s="173" customFormat="1" ht="13.5" customHeight="1">
      <c r="A326" s="197" t="s">
        <v>142</v>
      </c>
      <c r="B326" s="196"/>
      <c r="C326" s="196"/>
      <c r="D326" s="196"/>
      <c r="E326" s="196"/>
      <c r="F326" s="196"/>
      <c r="G326" s="196"/>
      <c r="H326" s="195"/>
      <c r="I326" s="194"/>
      <c r="J326" s="193"/>
      <c r="K326" s="192"/>
      <c r="L326" s="191"/>
      <c r="M326" s="191"/>
      <c r="N326" s="190"/>
      <c r="O326" s="189"/>
      <c r="P326" s="188"/>
      <c r="R326" s="174"/>
      <c r="S326" s="174"/>
      <c r="T326" s="174"/>
      <c r="U326" s="174"/>
      <c r="V326" s="174"/>
      <c r="W326" s="174"/>
      <c r="X326" s="174"/>
      <c r="Y326" s="174"/>
      <c r="Z326" s="174"/>
      <c r="AA326" s="174"/>
      <c r="AB326" s="174"/>
      <c r="AC326" s="174"/>
      <c r="AD326" s="174"/>
      <c r="AE326" s="174"/>
      <c r="AF326" s="174"/>
      <c r="AG326" s="174"/>
      <c r="AH326" s="174"/>
      <c r="AI326" s="174"/>
      <c r="AJ326" s="174"/>
      <c r="AK326" s="174"/>
      <c r="AL326" s="174"/>
      <c r="AM326" s="174"/>
      <c r="AN326" s="174"/>
    </row>
    <row r="327" spans="1:155" s="186" customFormat="1" ht="13.5" customHeight="1">
      <c r="A327" s="197" t="s">
        <v>74</v>
      </c>
      <c r="B327" s="211"/>
      <c r="C327" s="211"/>
      <c r="D327" s="211"/>
      <c r="E327" s="211"/>
      <c r="F327" s="211"/>
      <c r="G327" s="211"/>
      <c r="H327" s="210"/>
      <c r="I327" s="209"/>
      <c r="J327" s="208"/>
      <c r="K327" s="208"/>
      <c r="L327" s="208"/>
      <c r="M327" s="208"/>
      <c r="N327" s="207"/>
      <c r="O327" s="206"/>
      <c r="P327" s="205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</row>
    <row r="328" spans="1:155" s="186" customFormat="1" ht="13.5" customHeight="1">
      <c r="A328" s="197" t="s">
        <v>84</v>
      </c>
      <c r="B328" s="211"/>
      <c r="C328" s="211"/>
      <c r="D328" s="211"/>
      <c r="E328" s="211"/>
      <c r="F328" s="211"/>
      <c r="G328" s="211"/>
      <c r="H328" s="210"/>
      <c r="I328" s="209"/>
      <c r="J328" s="208"/>
      <c r="K328" s="208"/>
      <c r="L328" s="208"/>
      <c r="M328" s="208"/>
      <c r="N328" s="207"/>
      <c r="O328" s="206"/>
      <c r="P328" s="205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</row>
    <row r="329" spans="1:155" s="203" customFormat="1" ht="13.5" customHeight="1">
      <c r="A329" s="197" t="s">
        <v>75</v>
      </c>
      <c r="B329" s="211"/>
      <c r="C329" s="211"/>
      <c r="D329" s="211"/>
      <c r="E329" s="211"/>
      <c r="F329" s="211"/>
      <c r="G329" s="211"/>
      <c r="H329" s="210"/>
      <c r="I329" s="209"/>
      <c r="J329" s="208"/>
      <c r="K329" s="208"/>
      <c r="L329" s="208"/>
      <c r="M329" s="208"/>
      <c r="N329" s="207"/>
      <c r="O329" s="206"/>
      <c r="P329" s="205"/>
      <c r="R329" s="204"/>
      <c r="S329" s="204"/>
      <c r="T329" s="204"/>
      <c r="U329" s="204"/>
      <c r="V329" s="204"/>
      <c r="W329" s="204"/>
      <c r="X329" s="204"/>
      <c r="Y329" s="204"/>
      <c r="Z329" s="204"/>
      <c r="AA329" s="204"/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</row>
    <row r="330" spans="1:155" ht="30" customHeight="1">
      <c r="A330" s="703" t="s">
        <v>54</v>
      </c>
      <c r="B330" s="704"/>
      <c r="C330" s="704"/>
      <c r="D330" s="704"/>
      <c r="E330" s="704"/>
      <c r="F330" s="360"/>
      <c r="G330" s="360"/>
      <c r="H330" s="705" t="str">
        <f>IF(OR(Résultats!$AN13="Absent(e)",Résultats!$AN13="Incomplet"),"",Résultats!$AN13)</f>
        <v/>
      </c>
      <c r="I330" s="705"/>
      <c r="J330" s="172" t="str">
        <f>"/"</f>
        <v>/</v>
      </c>
      <c r="K330" s="171">
        <f>Résultats!$AN$2</f>
        <v>21</v>
      </c>
      <c r="L330" s="202"/>
      <c r="M330" s="202"/>
      <c r="N330" s="201"/>
      <c r="O330" s="200"/>
      <c r="P330" s="199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</row>
    <row r="331" spans="1:155" s="151" customFormat="1" ht="13.5" customHeight="1">
      <c r="A331" s="161" t="s">
        <v>76</v>
      </c>
      <c r="B331" s="162"/>
      <c r="C331" s="162"/>
      <c r="D331" s="162"/>
      <c r="E331" s="160"/>
      <c r="F331" s="160"/>
      <c r="G331" s="160"/>
      <c r="H331" s="156"/>
      <c r="I331" s="156"/>
      <c r="J331" s="155"/>
      <c r="K331" s="155"/>
      <c r="L331" s="155"/>
      <c r="M331" s="155"/>
      <c r="N331" s="154"/>
      <c r="O331" s="153"/>
      <c r="P331" s="152"/>
    </row>
    <row r="332" spans="1:155" s="151" customFormat="1" ht="13.5" customHeight="1">
      <c r="A332" s="161" t="s">
        <v>77</v>
      </c>
      <c r="B332" s="162"/>
      <c r="C332" s="162"/>
      <c r="D332" s="162"/>
      <c r="E332" s="160"/>
      <c r="F332" s="160"/>
      <c r="G332" s="160"/>
      <c r="H332" s="156"/>
      <c r="I332" s="156"/>
      <c r="J332" s="155"/>
      <c r="K332" s="155"/>
      <c r="L332" s="155"/>
      <c r="M332" s="155"/>
      <c r="N332" s="154"/>
      <c r="O332" s="153"/>
      <c r="P332" s="152"/>
    </row>
    <row r="333" spans="1:155" s="151" customFormat="1" ht="13.5" customHeight="1">
      <c r="A333" s="161" t="s">
        <v>78</v>
      </c>
      <c r="B333" s="162"/>
      <c r="C333" s="162"/>
      <c r="D333" s="162"/>
      <c r="E333" s="160"/>
      <c r="F333" s="160"/>
      <c r="G333" s="160"/>
      <c r="H333" s="156"/>
      <c r="I333" s="156"/>
      <c r="J333" s="155"/>
      <c r="K333" s="155"/>
      <c r="L333" s="155"/>
      <c r="M333" s="155"/>
      <c r="N333" s="154"/>
      <c r="O333" s="153"/>
      <c r="P333" s="152"/>
    </row>
    <row r="334" spans="1:155" s="151" customFormat="1" ht="13.5" customHeight="1">
      <c r="A334" s="444" t="s">
        <v>141</v>
      </c>
      <c r="B334" s="160"/>
      <c r="C334" s="160"/>
      <c r="D334" s="160"/>
      <c r="E334" s="160"/>
      <c r="F334" s="160"/>
      <c r="G334" s="160"/>
      <c r="H334" s="156"/>
      <c r="I334" s="156"/>
      <c r="J334" s="155"/>
      <c r="K334" s="155"/>
      <c r="L334" s="155"/>
      <c r="M334" s="155"/>
      <c r="N334" s="154"/>
      <c r="O334" s="153"/>
      <c r="P334" s="152"/>
    </row>
    <row r="335" spans="1:155" s="151" customFormat="1" ht="15" customHeight="1">
      <c r="A335" s="321"/>
      <c r="B335" s="160"/>
      <c r="C335" s="160"/>
      <c r="D335" s="160"/>
      <c r="E335" s="160"/>
      <c r="F335" s="160"/>
      <c r="G335" s="160"/>
      <c r="H335" s="156"/>
      <c r="I335" s="156"/>
      <c r="J335" s="155"/>
      <c r="K335" s="155"/>
      <c r="L335" s="155"/>
      <c r="M335" s="155"/>
      <c r="N335" s="154"/>
      <c r="O335" s="153"/>
      <c r="P335" s="153"/>
    </row>
    <row r="336" spans="1:155" s="173" customFormat="1" ht="27" customHeight="1">
      <c r="A336" s="183" t="s">
        <v>58</v>
      </c>
      <c r="B336" s="182"/>
      <c r="C336" s="181"/>
      <c r="D336" s="181"/>
      <c r="E336" s="180"/>
      <c r="F336" s="180"/>
      <c r="G336" s="180"/>
      <c r="H336" s="179"/>
      <c r="I336" s="179"/>
      <c r="J336" s="706" t="str">
        <f>IF(OR(Résultats!$O13="",Résultats!$O13="Incomplet"),"",Résultats!$O13)</f>
        <v/>
      </c>
      <c r="K336" s="706"/>
      <c r="L336" s="706"/>
      <c r="M336" s="178" t="str">
        <f>"/"</f>
        <v>/</v>
      </c>
      <c r="N336" s="177">
        <f>Résultats!$O$4</f>
        <v>40</v>
      </c>
      <c r="O336" s="176"/>
      <c r="P336" s="175" t="str">
        <f>IF(OR(J336="",J336="Absent(e)",J336="Incomplet"),"",J336/N336)</f>
        <v/>
      </c>
      <c r="Q336" s="174"/>
      <c r="R336" s="174"/>
      <c r="S336" s="174"/>
      <c r="T336" s="174"/>
      <c r="U336" s="174"/>
      <c r="V336" s="174"/>
      <c r="W336" s="174"/>
      <c r="X336" s="174"/>
      <c r="Y336" s="174"/>
      <c r="Z336" s="174"/>
      <c r="AA336" s="174"/>
      <c r="AB336" s="174"/>
      <c r="AC336" s="174"/>
      <c r="AD336" s="174"/>
      <c r="AE336" s="174"/>
      <c r="AF336" s="174"/>
      <c r="AG336" s="174"/>
      <c r="AH336" s="174"/>
      <c r="AI336" s="174"/>
      <c r="AJ336" s="174"/>
      <c r="AK336" s="174"/>
      <c r="AL336" s="174"/>
      <c r="AM336" s="174"/>
      <c r="AN336" s="174"/>
    </row>
    <row r="337" spans="1:155" ht="14">
      <c r="A337" s="707" t="s">
        <v>60</v>
      </c>
      <c r="B337" s="708"/>
      <c r="C337" s="708"/>
      <c r="D337" s="708"/>
      <c r="E337" s="708"/>
      <c r="F337" s="358"/>
      <c r="G337" s="358"/>
      <c r="H337" s="709" t="str">
        <f>IF(OR(Résultats!$AY13="a",Résultats!$AY13="A",Résultats!$AY13=""),"",Résultats!$AY13)</f>
        <v/>
      </c>
      <c r="I337" s="709"/>
      <c r="J337" s="168" t="str">
        <f>"/"</f>
        <v>/</v>
      </c>
      <c r="K337" s="171">
        <f>Résultats!$AY$2</f>
        <v>18</v>
      </c>
      <c r="L337" s="166"/>
      <c r="M337" s="166"/>
      <c r="N337" s="165"/>
      <c r="O337" s="170"/>
      <c r="P337" s="164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</row>
    <row r="338" spans="1:155" s="173" customFormat="1" ht="13.5" customHeight="1">
      <c r="A338" s="197" t="s">
        <v>79</v>
      </c>
      <c r="B338" s="358"/>
      <c r="C338" s="358"/>
      <c r="D338" s="358"/>
      <c r="E338" s="358"/>
      <c r="F338" s="358"/>
      <c r="G338" s="358"/>
      <c r="H338" s="359"/>
      <c r="I338" s="359"/>
      <c r="J338" s="168"/>
      <c r="K338" s="167"/>
      <c r="L338" s="166"/>
      <c r="M338" s="166"/>
      <c r="N338" s="165"/>
      <c r="O338" s="170"/>
      <c r="P338" s="164"/>
      <c r="Q338" s="174"/>
      <c r="R338" s="174"/>
      <c r="S338" s="174"/>
      <c r="T338" s="174"/>
      <c r="U338" s="174"/>
      <c r="V338" s="174"/>
      <c r="W338" s="174"/>
      <c r="X338" s="174"/>
      <c r="Y338" s="174"/>
      <c r="Z338" s="174"/>
      <c r="AA338" s="174"/>
      <c r="AB338" s="174"/>
      <c r="AC338" s="174"/>
      <c r="AD338" s="174"/>
      <c r="AE338" s="174"/>
      <c r="AF338" s="174"/>
      <c r="AG338" s="174"/>
      <c r="AH338" s="174"/>
      <c r="AI338" s="174"/>
      <c r="AJ338" s="174"/>
      <c r="AK338" s="174"/>
      <c r="AL338" s="174"/>
      <c r="AM338" s="174"/>
      <c r="AN338" s="174"/>
    </row>
    <row r="339" spans="1:155" s="173" customFormat="1" ht="13.5" customHeight="1">
      <c r="A339" s="197" t="s">
        <v>143</v>
      </c>
      <c r="B339" s="358"/>
      <c r="C339" s="358"/>
      <c r="D339" s="358"/>
      <c r="E339" s="358"/>
      <c r="F339" s="358"/>
      <c r="G339" s="358"/>
      <c r="H339" s="359"/>
      <c r="I339" s="359"/>
      <c r="J339" s="168"/>
      <c r="K339" s="167"/>
      <c r="L339" s="166"/>
      <c r="M339" s="166"/>
      <c r="N339" s="165"/>
      <c r="O339" s="170"/>
      <c r="P339" s="164"/>
      <c r="R339" s="174"/>
      <c r="S339" s="174"/>
      <c r="T339" s="174"/>
      <c r="U339" s="174"/>
      <c r="V339" s="174"/>
      <c r="W339" s="174"/>
      <c r="X339" s="174"/>
      <c r="Y339" s="174"/>
      <c r="Z339" s="174"/>
      <c r="AA339" s="174"/>
      <c r="AB339" s="174"/>
      <c r="AC339" s="174"/>
      <c r="AD339" s="174"/>
      <c r="AE339" s="174"/>
      <c r="AF339" s="174"/>
      <c r="AG339" s="174"/>
      <c r="AH339" s="174"/>
      <c r="AI339" s="174"/>
      <c r="AJ339" s="174"/>
      <c r="AK339" s="174"/>
      <c r="AL339" s="174"/>
      <c r="AM339" s="174"/>
      <c r="AN339" s="174"/>
    </row>
    <row r="340" spans="1:155" s="173" customFormat="1" ht="13.5" customHeight="1">
      <c r="A340" s="197" t="s">
        <v>80</v>
      </c>
      <c r="B340" s="358"/>
      <c r="C340" s="358"/>
      <c r="D340" s="358"/>
      <c r="E340" s="358"/>
      <c r="F340" s="358"/>
      <c r="G340" s="358"/>
      <c r="H340" s="359"/>
      <c r="I340" s="359"/>
      <c r="J340" s="168"/>
      <c r="K340" s="167"/>
      <c r="L340" s="166"/>
      <c r="M340" s="166"/>
      <c r="N340" s="165"/>
      <c r="O340" s="170"/>
      <c r="P340" s="164"/>
      <c r="R340" s="174"/>
      <c r="S340" s="174"/>
      <c r="T340" s="174"/>
      <c r="U340" s="174"/>
      <c r="V340" s="174"/>
      <c r="W340" s="174"/>
      <c r="X340" s="174"/>
      <c r="Y340" s="174"/>
      <c r="Z340" s="174"/>
      <c r="AA340" s="174"/>
      <c r="AB340" s="174"/>
      <c r="AC340" s="174"/>
      <c r="AD340" s="174"/>
      <c r="AE340" s="174"/>
      <c r="AF340" s="174"/>
      <c r="AG340" s="174"/>
      <c r="AH340" s="174"/>
      <c r="AI340" s="174"/>
      <c r="AJ340" s="174"/>
      <c r="AK340" s="174"/>
      <c r="AL340" s="174"/>
      <c r="AM340" s="174"/>
      <c r="AN340" s="174"/>
    </row>
    <row r="341" spans="1:155" s="173" customFormat="1" ht="13.5" customHeight="1">
      <c r="A341" s="320" t="s">
        <v>85</v>
      </c>
      <c r="B341" s="358"/>
      <c r="C341" s="358"/>
      <c r="D341" s="358"/>
      <c r="E341" s="358"/>
      <c r="F341" s="358"/>
      <c r="G341" s="358"/>
      <c r="H341" s="359"/>
      <c r="I341" s="359"/>
      <c r="J341" s="168"/>
      <c r="K341" s="167"/>
      <c r="L341" s="166"/>
      <c r="M341" s="166"/>
      <c r="N341" s="165"/>
      <c r="O341" s="170"/>
      <c r="P341" s="164"/>
      <c r="R341" s="174"/>
      <c r="S341" s="174"/>
      <c r="T341" s="174"/>
      <c r="U341" s="174"/>
      <c r="V341" s="174"/>
      <c r="W341" s="174"/>
      <c r="X341" s="174"/>
      <c r="Y341" s="174"/>
      <c r="Z341" s="174"/>
      <c r="AA341" s="174"/>
      <c r="AB341" s="174"/>
      <c r="AC341" s="174"/>
      <c r="AD341" s="174"/>
      <c r="AE341" s="174"/>
      <c r="AF341" s="174"/>
      <c r="AG341" s="174"/>
      <c r="AH341" s="174"/>
      <c r="AI341" s="174"/>
      <c r="AJ341" s="174"/>
      <c r="AK341" s="174"/>
      <c r="AL341" s="174"/>
      <c r="AM341" s="174"/>
      <c r="AN341" s="174"/>
    </row>
    <row r="342" spans="1:155" s="186" customFormat="1" ht="18" customHeight="1">
      <c r="A342" s="710" t="s">
        <v>65</v>
      </c>
      <c r="B342" s="711"/>
      <c r="C342" s="711"/>
      <c r="D342" s="711"/>
      <c r="E342" s="711"/>
      <c r="F342" s="711"/>
      <c r="G342" s="711"/>
      <c r="H342" s="709" t="str">
        <f>IF(OR(Résultats!$BK13="Absent(e)",Résultats!$BK13="Incomplet"),"",Résultats!$BK13)</f>
        <v/>
      </c>
      <c r="I342" s="709"/>
      <c r="J342" s="172" t="str">
        <f>"/"</f>
        <v>/</v>
      </c>
      <c r="K342" s="171">
        <f>Résultats!$BK$2</f>
        <v>22</v>
      </c>
      <c r="L342" s="166"/>
      <c r="M342" s="166"/>
      <c r="N342" s="165"/>
      <c r="O342" s="170"/>
      <c r="P342" s="164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</row>
    <row r="343" spans="1:155" s="184" customFormat="1" ht="13.5" customHeight="1">
      <c r="A343" s="161" t="s">
        <v>81</v>
      </c>
      <c r="B343" s="162"/>
      <c r="C343" s="162"/>
      <c r="D343" s="162"/>
      <c r="E343" s="160"/>
      <c r="F343" s="159"/>
      <c r="G343" s="158"/>
      <c r="H343" s="157"/>
      <c r="I343" s="156"/>
      <c r="J343" s="155"/>
      <c r="K343" s="155"/>
      <c r="L343" s="155"/>
      <c r="M343" s="155"/>
      <c r="N343" s="154"/>
      <c r="O343" s="153"/>
      <c r="P343" s="152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</row>
    <row r="344" spans="1:155" s="173" customFormat="1" ht="13.5" customHeight="1">
      <c r="A344" s="161" t="s">
        <v>83</v>
      </c>
      <c r="B344" s="162"/>
      <c r="C344" s="162"/>
      <c r="D344" s="162"/>
      <c r="E344" s="160"/>
      <c r="F344" s="159"/>
      <c r="G344" s="158"/>
      <c r="H344" s="157"/>
      <c r="I344" s="156"/>
      <c r="J344" s="155"/>
      <c r="K344" s="155"/>
      <c r="L344" s="155"/>
      <c r="M344" s="155"/>
      <c r="N344" s="154"/>
      <c r="O344" s="153"/>
      <c r="P344" s="152"/>
      <c r="Q344" s="174"/>
      <c r="R344" s="174"/>
      <c r="S344" s="174"/>
      <c r="T344" s="174"/>
      <c r="U344" s="174"/>
      <c r="V344" s="174"/>
      <c r="W344" s="174"/>
      <c r="X344" s="174"/>
      <c r="Y344" s="174"/>
      <c r="Z344" s="174"/>
      <c r="AA344" s="174"/>
      <c r="AB344" s="174"/>
      <c r="AC344" s="174"/>
      <c r="AD344" s="174"/>
      <c r="AE344" s="174"/>
      <c r="AF344" s="174"/>
      <c r="AG344" s="174"/>
      <c r="AH344" s="174"/>
      <c r="AI344" s="174"/>
      <c r="AJ344" s="174"/>
      <c r="AK344" s="174"/>
      <c r="AL344" s="174"/>
      <c r="AM344" s="174"/>
      <c r="AN344" s="174"/>
    </row>
    <row r="345" spans="1:155" s="163" customFormat="1" ht="13.5" customHeight="1">
      <c r="A345" s="161" t="s">
        <v>82</v>
      </c>
      <c r="B345" s="160"/>
      <c r="C345" s="160"/>
      <c r="D345" s="160"/>
      <c r="E345" s="160"/>
      <c r="F345" s="159"/>
      <c r="G345" s="158"/>
      <c r="H345" s="157"/>
      <c r="I345" s="156"/>
      <c r="J345" s="155"/>
      <c r="K345" s="155"/>
      <c r="L345" s="155"/>
      <c r="M345" s="155"/>
      <c r="N345" s="154"/>
      <c r="O345" s="153"/>
      <c r="P345" s="152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</row>
    <row r="346" spans="1:155">
      <c r="A346" s="363"/>
      <c r="B346" s="150"/>
      <c r="C346" s="150"/>
      <c r="D346" s="149"/>
      <c r="E346" s="361"/>
      <c r="F346" s="361"/>
      <c r="G346" s="361"/>
      <c r="H346" s="361"/>
      <c r="I346" s="361"/>
      <c r="J346" s="361"/>
      <c r="K346" s="148"/>
      <c r="L346" s="147"/>
      <c r="M346" s="146"/>
      <c r="N346" s="361"/>
      <c r="O346" s="361"/>
      <c r="P346" s="361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</row>
    <row r="347" spans="1:155">
      <c r="A347" s="363"/>
      <c r="B347" s="150"/>
      <c r="C347" s="150"/>
      <c r="D347" s="149"/>
      <c r="E347" s="361"/>
      <c r="F347" s="361"/>
      <c r="G347" s="361"/>
      <c r="H347" s="361"/>
      <c r="I347" s="361"/>
      <c r="J347" s="361"/>
      <c r="K347" s="148"/>
      <c r="L347" s="147"/>
      <c r="M347" s="146"/>
      <c r="N347" s="361"/>
      <c r="O347" s="361"/>
      <c r="P347" s="361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  <c r="CJ347" s="137"/>
      <c r="CK347" s="13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</row>
    <row r="349" spans="1:155" ht="15.5">
      <c r="A349" s="721"/>
      <c r="B349" s="721"/>
      <c r="C349" s="721"/>
      <c r="D349" s="721"/>
      <c r="E349" s="721"/>
      <c r="F349" s="721"/>
      <c r="G349" s="721"/>
      <c r="H349" s="721"/>
      <c r="I349" s="721"/>
      <c r="J349" s="721"/>
      <c r="K349" s="721"/>
      <c r="L349" s="721"/>
      <c r="M349" s="721"/>
      <c r="N349" s="721"/>
      <c r="O349" s="721"/>
      <c r="P349" s="721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  <c r="CJ349" s="137"/>
      <c r="CK349" s="13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</row>
    <row r="350" spans="1:155" ht="15.5">
      <c r="A350" s="722" t="s">
        <v>43</v>
      </c>
      <c r="B350" s="722"/>
      <c r="C350" s="722"/>
      <c r="D350" s="722"/>
      <c r="E350" s="722"/>
      <c r="F350" s="722"/>
      <c r="G350" s="722"/>
      <c r="H350" s="722"/>
      <c r="I350" s="722"/>
      <c r="J350" s="722"/>
      <c r="K350" s="722"/>
      <c r="L350" s="722"/>
      <c r="M350" s="722"/>
      <c r="N350" s="722"/>
      <c r="O350" s="722"/>
      <c r="P350" s="722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</row>
    <row r="351" spans="1:155">
      <c r="A351" s="213"/>
      <c r="B351" s="150"/>
      <c r="C351" s="150"/>
      <c r="D351" s="149"/>
      <c r="E351" s="150"/>
      <c r="F351" s="150"/>
      <c r="G351" s="150"/>
      <c r="H351" s="150"/>
      <c r="I351" s="150"/>
      <c r="J351" s="361"/>
      <c r="K351" s="148"/>
      <c r="L351" s="147"/>
      <c r="M351" s="146"/>
      <c r="N351" s="150"/>
      <c r="O351" s="150"/>
      <c r="P351" s="198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</row>
    <row r="352" spans="1:155" ht="18">
      <c r="A352" s="723" t="s">
        <v>253</v>
      </c>
      <c r="B352" s="723"/>
      <c r="C352" s="723"/>
      <c r="D352" s="723"/>
      <c r="E352" s="723"/>
      <c r="F352" s="723"/>
      <c r="G352" s="723"/>
      <c r="H352" s="723"/>
      <c r="I352" s="723"/>
      <c r="J352" s="723"/>
      <c r="K352" s="723"/>
      <c r="L352" s="723"/>
      <c r="M352" s="723"/>
      <c r="N352" s="723"/>
      <c r="O352" s="723"/>
      <c r="P352" s="723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</row>
    <row r="353" spans="1:155">
      <c r="A353" s="213"/>
      <c r="B353" s="150"/>
      <c r="C353" s="150"/>
      <c r="D353" s="149"/>
      <c r="E353" s="150"/>
      <c r="F353" s="150"/>
      <c r="G353" s="150"/>
      <c r="H353" s="150"/>
      <c r="I353" s="150"/>
      <c r="J353" s="361"/>
      <c r="K353" s="148"/>
      <c r="L353" s="147"/>
      <c r="M353" s="146"/>
      <c r="N353" s="150"/>
      <c r="O353" s="150"/>
      <c r="P353" s="198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  <c r="CJ353" s="137"/>
      <c r="CK353" s="13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</row>
    <row r="354" spans="1:155">
      <c r="A354" s="213"/>
      <c r="B354" s="720">
        <f>'Encodage réponses Es'!$B$1:$I$1</f>
        <v>0</v>
      </c>
      <c r="C354" s="720"/>
      <c r="D354" s="720"/>
      <c r="E354" s="720"/>
      <c r="F354" s="720"/>
      <c r="G354" s="720"/>
      <c r="H354" s="720"/>
      <c r="I354" s="720"/>
      <c r="J354" s="720"/>
      <c r="K354" s="720"/>
      <c r="L354" s="720"/>
      <c r="M354" s="720"/>
      <c r="N354" s="720"/>
      <c r="O354" s="150"/>
      <c r="P354" s="198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</row>
    <row r="355" spans="1:155" ht="27" customHeight="1">
      <c r="A355" s="238" t="s">
        <v>44</v>
      </c>
      <c r="B355" s="238">
        <f>'Encodage réponses Es'!$C$3</f>
        <v>0</v>
      </c>
      <c r="C355" s="150"/>
      <c r="D355" s="149"/>
      <c r="E355" s="150"/>
      <c r="F355" s="150"/>
      <c r="G355" s="150"/>
      <c r="H355" s="150"/>
      <c r="I355" s="150"/>
      <c r="J355" s="361"/>
      <c r="K355" s="148"/>
      <c r="L355" s="147"/>
      <c r="M355" s="146"/>
      <c r="N355" s="150"/>
      <c r="O355" s="150"/>
      <c r="P355" s="198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</row>
    <row r="356" spans="1:155" ht="15.5">
      <c r="A356" s="724" t="str">
        <f>CONCATENATE("Synthèse des résultats de l'élève : ",Résultats!$E14," ",Résultats!$F14)</f>
        <v xml:space="preserve">Synthèse des résultats de l'élève :  </v>
      </c>
      <c r="B356" s="724"/>
      <c r="C356" s="724"/>
      <c r="D356" s="724"/>
      <c r="E356" s="724"/>
      <c r="F356" s="724"/>
      <c r="G356" s="724"/>
      <c r="H356" s="724"/>
      <c r="I356" s="724"/>
      <c r="J356" s="724"/>
      <c r="K356" s="724"/>
      <c r="L356" s="237"/>
      <c r="M356" s="718" t="str">
        <f>IF(Résultats!$J355="Absent(e)","Absent(e)",IF(Résultats!$J355="Incomplet","Incomplet",""))</f>
        <v/>
      </c>
      <c r="N356" s="718"/>
      <c r="O356" s="718"/>
      <c r="P356" s="718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</row>
    <row r="357" spans="1:155" ht="15.5">
      <c r="A357" s="236"/>
      <c r="B357" s="235"/>
      <c r="C357" s="150"/>
      <c r="D357" s="149"/>
      <c r="E357" s="150"/>
      <c r="F357" s="150"/>
      <c r="G357" s="150"/>
      <c r="H357" s="150"/>
      <c r="I357" s="150"/>
      <c r="J357" s="361"/>
      <c r="K357" s="148"/>
      <c r="L357" s="147"/>
      <c r="M357" s="146"/>
      <c r="N357" s="150"/>
      <c r="O357" s="150"/>
      <c r="P357" s="198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</row>
    <row r="358" spans="1:155" s="173" customFormat="1" ht="18" customHeight="1">
      <c r="A358" s="234" t="s">
        <v>47</v>
      </c>
      <c r="B358" s="233"/>
      <c r="C358" s="362"/>
      <c r="D358" s="228"/>
      <c r="E358" s="232"/>
      <c r="F358" s="232"/>
      <c r="G358" s="232"/>
      <c r="H358" s="232"/>
      <c r="I358" s="232"/>
      <c r="J358" s="231"/>
      <c r="K358" s="230"/>
      <c r="L358" s="229"/>
      <c r="M358" s="228"/>
      <c r="N358" s="227" t="str">
        <f>IF(OR(Résultats!$J14="Absent(e)",Résultats!$J14="Incomplet"),"",Résultats!$J14)</f>
        <v/>
      </c>
      <c r="O358" s="226" t="str">
        <f>"/"</f>
        <v>/</v>
      </c>
      <c r="P358" s="225">
        <f>Résultats!$J$4</f>
        <v>80</v>
      </c>
      <c r="Q358" s="174"/>
      <c r="R358" s="174"/>
      <c r="S358" s="174"/>
      <c r="T358" s="174"/>
      <c r="U358" s="174"/>
      <c r="V358" s="174"/>
      <c r="W358" s="174"/>
      <c r="X358" s="174"/>
      <c r="Y358" s="174"/>
      <c r="Z358" s="174"/>
      <c r="AA358" s="174"/>
      <c r="AB358" s="174"/>
      <c r="AC358" s="174"/>
      <c r="AD358" s="174"/>
      <c r="AE358" s="174"/>
      <c r="AF358" s="174"/>
      <c r="AG358" s="174"/>
      <c r="AH358" s="174"/>
      <c r="AI358" s="174"/>
      <c r="AJ358" s="174"/>
      <c r="AK358" s="174"/>
      <c r="AL358" s="174"/>
      <c r="AM358" s="174"/>
      <c r="AN358" s="174"/>
    </row>
    <row r="359" spans="1:155" ht="14">
      <c r="A359" s="224"/>
      <c r="B359" s="221"/>
      <c r="C359" s="220"/>
      <c r="D359" s="219"/>
      <c r="E359" s="218"/>
      <c r="F359" s="218"/>
      <c r="G359" s="218"/>
      <c r="H359" s="218"/>
      <c r="I359" s="218"/>
      <c r="J359" s="217"/>
      <c r="K359" s="216"/>
      <c r="L359" s="215"/>
      <c r="M359" s="214"/>
      <c r="N359" s="219"/>
      <c r="O359" s="219"/>
      <c r="P359" s="223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</row>
    <row r="360" spans="1:155" ht="15.5">
      <c r="A360" s="222"/>
      <c r="B360" s="221"/>
      <c r="C360" s="220"/>
      <c r="D360" s="219"/>
      <c r="E360" s="218"/>
      <c r="F360" s="218"/>
      <c r="G360" s="218"/>
      <c r="H360" s="218"/>
      <c r="I360" s="218"/>
      <c r="J360" s="217"/>
      <c r="K360" s="216"/>
      <c r="L360" s="215"/>
      <c r="M360" s="214"/>
      <c r="N360" s="719" t="str">
        <f>IF(N358="","",N358/P358)</f>
        <v/>
      </c>
      <c r="O360" s="719"/>
      <c r="P360" s="719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</row>
    <row r="361" spans="1:155">
      <c r="A361" s="213"/>
      <c r="B361" s="150"/>
      <c r="C361" s="150"/>
      <c r="D361" s="149"/>
      <c r="E361" s="150"/>
      <c r="F361" s="150"/>
      <c r="G361" s="150"/>
      <c r="H361" s="150"/>
      <c r="I361" s="150"/>
      <c r="J361" s="361"/>
      <c r="K361" s="148"/>
      <c r="L361" s="147"/>
      <c r="M361" s="212"/>
      <c r="N361" s="149"/>
      <c r="O361" s="149"/>
      <c r="P361" s="198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</row>
    <row r="362" spans="1:155" s="173" customFormat="1" ht="27" customHeight="1">
      <c r="A362" s="183" t="s">
        <v>57</v>
      </c>
      <c r="B362" s="182"/>
      <c r="C362" s="181"/>
      <c r="D362" s="181"/>
      <c r="E362" s="180"/>
      <c r="F362" s="180"/>
      <c r="G362" s="180"/>
      <c r="H362" s="179"/>
      <c r="I362" s="179"/>
      <c r="J362" s="706" t="str">
        <f>IF(Résultats!$M14="","",Résultats!$M14)</f>
        <v/>
      </c>
      <c r="K362" s="706"/>
      <c r="L362" s="706"/>
      <c r="M362" s="178" t="str">
        <f>"/"</f>
        <v>/</v>
      </c>
      <c r="N362" s="177">
        <f>Résultats!$M$4</f>
        <v>40</v>
      </c>
      <c r="O362" s="176"/>
      <c r="P362" s="175" t="str">
        <f>IF(OR(J362="",J362="Absent(e)",J362="Incomplet"),"",J362/N362)</f>
        <v/>
      </c>
      <c r="Q362" s="174"/>
      <c r="R362" s="174"/>
      <c r="S362" s="174"/>
      <c r="T362" s="174"/>
      <c r="U362" s="174"/>
      <c r="V362" s="174"/>
      <c r="W362" s="174"/>
      <c r="X362" s="174"/>
      <c r="Y362" s="174"/>
      <c r="Z362" s="174"/>
      <c r="AA362" s="174"/>
      <c r="AB362" s="174"/>
      <c r="AC362" s="174"/>
      <c r="AD362" s="174"/>
      <c r="AE362" s="174"/>
      <c r="AF362" s="174"/>
      <c r="AG362" s="174"/>
      <c r="AH362" s="174"/>
      <c r="AI362" s="174"/>
      <c r="AJ362" s="174"/>
      <c r="AK362" s="174"/>
      <c r="AL362" s="174"/>
      <c r="AM362" s="174"/>
      <c r="AN362" s="174"/>
    </row>
    <row r="363" spans="1:155" s="173" customFormat="1" ht="18" customHeight="1">
      <c r="A363" s="707" t="s">
        <v>73</v>
      </c>
      <c r="B363" s="708"/>
      <c r="C363" s="708"/>
      <c r="D363" s="708"/>
      <c r="E363" s="708"/>
      <c r="F363" s="358"/>
      <c r="G363" s="358"/>
      <c r="H363" s="709" t="str">
        <f>IF(OR(Résultats!$AA14="Absent(e)",Résultats!$AA14="Incomplet"),"",Résultats!$AA14)</f>
        <v/>
      </c>
      <c r="I363" s="709"/>
      <c r="J363" s="168" t="str">
        <f>"/"</f>
        <v>/</v>
      </c>
      <c r="K363" s="167">
        <f>Résultats!$AA$2</f>
        <v>19</v>
      </c>
      <c r="L363" s="191"/>
      <c r="M363" s="191"/>
      <c r="N363" s="190"/>
      <c r="O363" s="189"/>
      <c r="P363" s="188"/>
      <c r="R363" s="174"/>
      <c r="S363" s="174"/>
      <c r="T363" s="174"/>
      <c r="U363" s="174"/>
      <c r="V363" s="174"/>
      <c r="W363" s="174"/>
      <c r="X363" s="174"/>
      <c r="Y363" s="174"/>
      <c r="Z363" s="174"/>
      <c r="AA363" s="174"/>
      <c r="AB363" s="174"/>
      <c r="AC363" s="174"/>
      <c r="AD363" s="174"/>
      <c r="AE363" s="174"/>
      <c r="AF363" s="174"/>
      <c r="AG363" s="174"/>
      <c r="AH363" s="174"/>
      <c r="AI363" s="174"/>
      <c r="AJ363" s="174"/>
      <c r="AK363" s="174"/>
      <c r="AL363" s="174"/>
      <c r="AM363" s="174"/>
      <c r="AN363" s="174"/>
    </row>
    <row r="364" spans="1:155" s="173" customFormat="1" ht="13.5" customHeight="1">
      <c r="A364" s="197" t="s">
        <v>139</v>
      </c>
      <c r="B364" s="196"/>
      <c r="C364" s="196"/>
      <c r="D364" s="196"/>
      <c r="E364" s="196"/>
      <c r="F364" s="196"/>
      <c r="G364" s="196"/>
      <c r="H364" s="195"/>
      <c r="I364" s="194"/>
      <c r="J364" s="193"/>
      <c r="K364" s="192"/>
      <c r="L364" s="191"/>
      <c r="M364" s="191"/>
      <c r="N364" s="190"/>
      <c r="O364" s="189"/>
      <c r="P364" s="188"/>
      <c r="R364" s="174"/>
      <c r="S364" s="174"/>
      <c r="T364" s="174"/>
      <c r="U364" s="174"/>
      <c r="V364" s="174"/>
      <c r="W364" s="174"/>
      <c r="X364" s="174"/>
      <c r="Y364" s="174"/>
      <c r="Z364" s="174"/>
      <c r="AA364" s="174"/>
      <c r="AB364" s="174"/>
      <c r="AC364" s="174"/>
      <c r="AD364" s="174"/>
      <c r="AE364" s="174"/>
      <c r="AF364" s="174"/>
      <c r="AG364" s="174"/>
      <c r="AH364" s="174"/>
      <c r="AI364" s="174"/>
      <c r="AJ364" s="174"/>
      <c r="AK364" s="174"/>
      <c r="AL364" s="174"/>
      <c r="AM364" s="174"/>
      <c r="AN364" s="174"/>
    </row>
    <row r="365" spans="1:155" s="173" customFormat="1" ht="13.5" customHeight="1">
      <c r="A365" s="197" t="s">
        <v>142</v>
      </c>
      <c r="B365" s="196"/>
      <c r="C365" s="196"/>
      <c r="D365" s="196"/>
      <c r="E365" s="196"/>
      <c r="F365" s="196"/>
      <c r="G365" s="196"/>
      <c r="H365" s="195"/>
      <c r="I365" s="194"/>
      <c r="J365" s="193"/>
      <c r="K365" s="192"/>
      <c r="L365" s="191"/>
      <c r="M365" s="191"/>
      <c r="N365" s="190"/>
      <c r="O365" s="189"/>
      <c r="P365" s="188"/>
      <c r="R365" s="174"/>
      <c r="S365" s="174"/>
      <c r="T365" s="174"/>
      <c r="U365" s="174"/>
      <c r="V365" s="174"/>
      <c r="W365" s="174"/>
      <c r="X365" s="174"/>
      <c r="Y365" s="174"/>
      <c r="Z365" s="174"/>
      <c r="AA365" s="174"/>
      <c r="AB365" s="174"/>
      <c r="AC365" s="174"/>
      <c r="AD365" s="174"/>
      <c r="AE365" s="174"/>
      <c r="AF365" s="174"/>
      <c r="AG365" s="174"/>
      <c r="AH365" s="174"/>
      <c r="AI365" s="174"/>
      <c r="AJ365" s="174"/>
      <c r="AK365" s="174"/>
      <c r="AL365" s="174"/>
      <c r="AM365" s="174"/>
      <c r="AN365" s="174"/>
    </row>
    <row r="366" spans="1:155" s="186" customFormat="1" ht="13.5" customHeight="1">
      <c r="A366" s="197" t="s">
        <v>74</v>
      </c>
      <c r="B366" s="211"/>
      <c r="C366" s="211"/>
      <c r="D366" s="211"/>
      <c r="E366" s="211"/>
      <c r="F366" s="211"/>
      <c r="G366" s="211"/>
      <c r="H366" s="210"/>
      <c r="I366" s="209"/>
      <c r="J366" s="208"/>
      <c r="K366" s="208"/>
      <c r="L366" s="208"/>
      <c r="M366" s="208"/>
      <c r="N366" s="207"/>
      <c r="O366" s="206"/>
      <c r="P366" s="205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</row>
    <row r="367" spans="1:155" s="186" customFormat="1" ht="13.5" customHeight="1">
      <c r="A367" s="197" t="s">
        <v>84</v>
      </c>
      <c r="B367" s="211"/>
      <c r="C367" s="211"/>
      <c r="D367" s="211"/>
      <c r="E367" s="211"/>
      <c r="F367" s="211"/>
      <c r="G367" s="211"/>
      <c r="H367" s="210"/>
      <c r="I367" s="209"/>
      <c r="J367" s="208"/>
      <c r="K367" s="208"/>
      <c r="L367" s="208"/>
      <c r="M367" s="208"/>
      <c r="N367" s="207"/>
      <c r="O367" s="206"/>
      <c r="P367" s="205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</row>
    <row r="368" spans="1:155" s="203" customFormat="1" ht="13.5" customHeight="1">
      <c r="A368" s="197" t="s">
        <v>75</v>
      </c>
      <c r="B368" s="211"/>
      <c r="C368" s="211"/>
      <c r="D368" s="211"/>
      <c r="E368" s="211"/>
      <c r="F368" s="211"/>
      <c r="G368" s="211"/>
      <c r="H368" s="210"/>
      <c r="I368" s="209"/>
      <c r="J368" s="208"/>
      <c r="K368" s="208"/>
      <c r="L368" s="208"/>
      <c r="M368" s="208"/>
      <c r="N368" s="207"/>
      <c r="O368" s="206"/>
      <c r="P368" s="205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</row>
    <row r="369" spans="1:155" ht="30" customHeight="1">
      <c r="A369" s="703" t="s">
        <v>54</v>
      </c>
      <c r="B369" s="704"/>
      <c r="C369" s="704"/>
      <c r="D369" s="704"/>
      <c r="E369" s="704"/>
      <c r="F369" s="360"/>
      <c r="G369" s="360"/>
      <c r="H369" s="705" t="str">
        <f>IF(OR(Résultats!$AN14="Absent(e)",Résultats!$AN14="Incomplet"),"",Résultats!$AN14)</f>
        <v/>
      </c>
      <c r="I369" s="705"/>
      <c r="J369" s="172" t="str">
        <f>"/"</f>
        <v>/</v>
      </c>
      <c r="K369" s="171">
        <f>Résultats!$AN$2</f>
        <v>21</v>
      </c>
      <c r="L369" s="202"/>
      <c r="M369" s="202"/>
      <c r="N369" s="201"/>
      <c r="O369" s="200"/>
      <c r="P369" s="199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</row>
    <row r="370" spans="1:155" s="151" customFormat="1" ht="13.5" customHeight="1">
      <c r="A370" s="161" t="s">
        <v>76</v>
      </c>
      <c r="B370" s="162"/>
      <c r="C370" s="162"/>
      <c r="D370" s="162"/>
      <c r="E370" s="160"/>
      <c r="F370" s="160"/>
      <c r="G370" s="160"/>
      <c r="H370" s="156"/>
      <c r="I370" s="156"/>
      <c r="J370" s="155"/>
      <c r="K370" s="155"/>
      <c r="L370" s="155"/>
      <c r="M370" s="155"/>
      <c r="N370" s="154"/>
      <c r="O370" s="153"/>
      <c r="P370" s="152"/>
    </row>
    <row r="371" spans="1:155" s="151" customFormat="1" ht="13.5" customHeight="1">
      <c r="A371" s="161" t="s">
        <v>77</v>
      </c>
      <c r="B371" s="162"/>
      <c r="C371" s="162"/>
      <c r="D371" s="162"/>
      <c r="E371" s="160"/>
      <c r="F371" s="160"/>
      <c r="G371" s="160"/>
      <c r="H371" s="156"/>
      <c r="I371" s="156"/>
      <c r="J371" s="155"/>
      <c r="K371" s="155"/>
      <c r="L371" s="155"/>
      <c r="M371" s="155"/>
      <c r="N371" s="154"/>
      <c r="O371" s="153"/>
      <c r="P371" s="152"/>
    </row>
    <row r="372" spans="1:155" s="151" customFormat="1" ht="13.5" customHeight="1">
      <c r="A372" s="161" t="s">
        <v>78</v>
      </c>
      <c r="B372" s="162"/>
      <c r="C372" s="162"/>
      <c r="D372" s="162"/>
      <c r="E372" s="160"/>
      <c r="F372" s="160"/>
      <c r="G372" s="160"/>
      <c r="H372" s="156"/>
      <c r="I372" s="156"/>
      <c r="J372" s="155"/>
      <c r="K372" s="155"/>
      <c r="L372" s="155"/>
      <c r="M372" s="155"/>
      <c r="N372" s="154"/>
      <c r="O372" s="153"/>
      <c r="P372" s="152"/>
    </row>
    <row r="373" spans="1:155" s="151" customFormat="1" ht="13.5" customHeight="1">
      <c r="A373" s="444" t="s">
        <v>141</v>
      </c>
      <c r="B373" s="160"/>
      <c r="C373" s="160"/>
      <c r="D373" s="160"/>
      <c r="E373" s="160"/>
      <c r="F373" s="160"/>
      <c r="G373" s="160"/>
      <c r="H373" s="156"/>
      <c r="I373" s="156"/>
      <c r="J373" s="155"/>
      <c r="K373" s="155"/>
      <c r="L373" s="155"/>
      <c r="M373" s="155"/>
      <c r="N373" s="154"/>
      <c r="O373" s="153"/>
      <c r="P373" s="152"/>
    </row>
    <row r="374" spans="1:155" s="151" customFormat="1" ht="15" customHeight="1">
      <c r="A374" s="321"/>
      <c r="B374" s="160"/>
      <c r="C374" s="160"/>
      <c r="D374" s="160"/>
      <c r="E374" s="160"/>
      <c r="F374" s="160"/>
      <c r="G374" s="160"/>
      <c r="H374" s="156"/>
      <c r="I374" s="156"/>
      <c r="J374" s="155"/>
      <c r="K374" s="155"/>
      <c r="L374" s="155"/>
      <c r="M374" s="155"/>
      <c r="N374" s="154"/>
      <c r="O374" s="153"/>
      <c r="P374" s="153"/>
    </row>
    <row r="375" spans="1:155" s="173" customFormat="1" ht="27" customHeight="1">
      <c r="A375" s="183" t="s">
        <v>58</v>
      </c>
      <c r="B375" s="182"/>
      <c r="C375" s="181"/>
      <c r="D375" s="181"/>
      <c r="E375" s="180"/>
      <c r="F375" s="180"/>
      <c r="G375" s="180"/>
      <c r="H375" s="179"/>
      <c r="I375" s="179"/>
      <c r="J375" s="706" t="str">
        <f>IF(OR(Résultats!$O14="",Résultats!$O14="Incomplet"),"",Résultats!$O14)</f>
        <v/>
      </c>
      <c r="K375" s="706"/>
      <c r="L375" s="706"/>
      <c r="M375" s="178" t="str">
        <f>"/"</f>
        <v>/</v>
      </c>
      <c r="N375" s="177">
        <f>Résultats!$O$4</f>
        <v>40</v>
      </c>
      <c r="O375" s="176"/>
      <c r="P375" s="175" t="str">
        <f>IF(OR(J375="",J375="Absent(e)",J375="Incomplet"),"",J375/N375)</f>
        <v/>
      </c>
      <c r="Q375" s="174"/>
      <c r="R375" s="174"/>
      <c r="S375" s="174"/>
      <c r="T375" s="174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  <c r="AH375" s="174"/>
      <c r="AI375" s="174"/>
      <c r="AJ375" s="174"/>
      <c r="AK375" s="174"/>
      <c r="AL375" s="174"/>
      <c r="AM375" s="174"/>
      <c r="AN375" s="174"/>
    </row>
    <row r="376" spans="1:155" ht="14">
      <c r="A376" s="707" t="s">
        <v>60</v>
      </c>
      <c r="B376" s="708"/>
      <c r="C376" s="708"/>
      <c r="D376" s="708"/>
      <c r="E376" s="708"/>
      <c r="F376" s="358"/>
      <c r="G376" s="358"/>
      <c r="H376" s="709" t="str">
        <f>IF(OR(Résultats!$AY14="a",Résultats!$AY14="A",Résultats!$AY14=""),"",Résultats!$AY14)</f>
        <v/>
      </c>
      <c r="I376" s="709"/>
      <c r="J376" s="168" t="str">
        <f>"/"</f>
        <v>/</v>
      </c>
      <c r="K376" s="171">
        <f>Résultats!$AY$2</f>
        <v>18</v>
      </c>
      <c r="L376" s="166"/>
      <c r="M376" s="166"/>
      <c r="N376" s="165"/>
      <c r="O376" s="170"/>
      <c r="P376" s="164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  <c r="CJ376" s="137"/>
      <c r="CK376" s="13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</row>
    <row r="377" spans="1:155" s="173" customFormat="1" ht="13.5" customHeight="1">
      <c r="A377" s="197" t="s">
        <v>79</v>
      </c>
      <c r="B377" s="358"/>
      <c r="C377" s="358"/>
      <c r="D377" s="358"/>
      <c r="E377" s="358"/>
      <c r="F377" s="358"/>
      <c r="G377" s="358"/>
      <c r="H377" s="359"/>
      <c r="I377" s="359"/>
      <c r="J377" s="168"/>
      <c r="K377" s="167"/>
      <c r="L377" s="166"/>
      <c r="M377" s="166"/>
      <c r="N377" s="165"/>
      <c r="O377" s="170"/>
      <c r="P377" s="164"/>
      <c r="Q377" s="174"/>
      <c r="R377" s="174"/>
      <c r="S377" s="174"/>
      <c r="T377" s="174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  <c r="AG377" s="174"/>
      <c r="AH377" s="174"/>
      <c r="AI377" s="174"/>
      <c r="AJ377" s="174"/>
      <c r="AK377" s="174"/>
      <c r="AL377" s="174"/>
      <c r="AM377" s="174"/>
      <c r="AN377" s="174"/>
    </row>
    <row r="378" spans="1:155" s="173" customFormat="1" ht="13.5" customHeight="1">
      <c r="A378" s="197" t="s">
        <v>143</v>
      </c>
      <c r="B378" s="358"/>
      <c r="C378" s="358"/>
      <c r="D378" s="358"/>
      <c r="E378" s="358"/>
      <c r="F378" s="358"/>
      <c r="G378" s="358"/>
      <c r="H378" s="359"/>
      <c r="I378" s="359"/>
      <c r="J378" s="168"/>
      <c r="K378" s="167"/>
      <c r="L378" s="166"/>
      <c r="M378" s="166"/>
      <c r="N378" s="165"/>
      <c r="O378" s="170"/>
      <c r="P378" s="164"/>
      <c r="R378" s="174"/>
      <c r="S378" s="174"/>
      <c r="T378" s="174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  <c r="AH378" s="174"/>
      <c r="AI378" s="174"/>
      <c r="AJ378" s="174"/>
      <c r="AK378" s="174"/>
      <c r="AL378" s="174"/>
      <c r="AM378" s="174"/>
      <c r="AN378" s="174"/>
    </row>
    <row r="379" spans="1:155" s="173" customFormat="1" ht="13.5" customHeight="1">
      <c r="A379" s="197" t="s">
        <v>80</v>
      </c>
      <c r="B379" s="358"/>
      <c r="C379" s="358"/>
      <c r="D379" s="358"/>
      <c r="E379" s="358"/>
      <c r="F379" s="358"/>
      <c r="G379" s="358"/>
      <c r="H379" s="359"/>
      <c r="I379" s="359"/>
      <c r="J379" s="168"/>
      <c r="K379" s="167"/>
      <c r="L379" s="166"/>
      <c r="M379" s="166"/>
      <c r="N379" s="165"/>
      <c r="O379" s="170"/>
      <c r="P379" s="164"/>
      <c r="R379" s="174"/>
      <c r="S379" s="174"/>
      <c r="T379" s="174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  <c r="AG379" s="174"/>
      <c r="AH379" s="174"/>
      <c r="AI379" s="174"/>
      <c r="AJ379" s="174"/>
      <c r="AK379" s="174"/>
      <c r="AL379" s="174"/>
      <c r="AM379" s="174"/>
      <c r="AN379" s="174"/>
    </row>
    <row r="380" spans="1:155" s="173" customFormat="1" ht="13.5" customHeight="1">
      <c r="A380" s="320" t="s">
        <v>85</v>
      </c>
      <c r="B380" s="358"/>
      <c r="C380" s="358"/>
      <c r="D380" s="358"/>
      <c r="E380" s="358"/>
      <c r="F380" s="358"/>
      <c r="G380" s="358"/>
      <c r="H380" s="359"/>
      <c r="I380" s="359"/>
      <c r="J380" s="168"/>
      <c r="K380" s="167"/>
      <c r="L380" s="166"/>
      <c r="M380" s="166"/>
      <c r="N380" s="165"/>
      <c r="O380" s="170"/>
      <c r="P380" s="164"/>
      <c r="R380" s="174"/>
      <c r="S380" s="174"/>
      <c r="T380" s="174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  <c r="AG380" s="174"/>
      <c r="AH380" s="174"/>
      <c r="AI380" s="174"/>
      <c r="AJ380" s="174"/>
      <c r="AK380" s="174"/>
      <c r="AL380" s="174"/>
      <c r="AM380" s="174"/>
      <c r="AN380" s="174"/>
    </row>
    <row r="381" spans="1:155" s="186" customFormat="1" ht="18" customHeight="1">
      <c r="A381" s="710" t="s">
        <v>65</v>
      </c>
      <c r="B381" s="711"/>
      <c r="C381" s="711"/>
      <c r="D381" s="711"/>
      <c r="E381" s="711"/>
      <c r="F381" s="711"/>
      <c r="G381" s="711"/>
      <c r="H381" s="709" t="str">
        <f>IF(OR(Résultats!$BK14="Absent(e)",Résultats!$BK14="Incomplet"),"",Résultats!$BK14)</f>
        <v/>
      </c>
      <c r="I381" s="709"/>
      <c r="J381" s="172" t="str">
        <f>"/"</f>
        <v>/</v>
      </c>
      <c r="K381" s="171">
        <f>Résultats!$BK$2</f>
        <v>22</v>
      </c>
      <c r="L381" s="166"/>
      <c r="M381" s="166"/>
      <c r="N381" s="165"/>
      <c r="O381" s="170"/>
      <c r="P381" s="164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</row>
    <row r="382" spans="1:155" s="184" customFormat="1" ht="13.5" customHeight="1">
      <c r="A382" s="161" t="s">
        <v>81</v>
      </c>
      <c r="B382" s="162"/>
      <c r="C382" s="162"/>
      <c r="D382" s="162"/>
      <c r="E382" s="160"/>
      <c r="F382" s="159"/>
      <c r="G382" s="158"/>
      <c r="H382" s="157"/>
      <c r="I382" s="156"/>
      <c r="J382" s="155"/>
      <c r="K382" s="155"/>
      <c r="L382" s="155"/>
      <c r="M382" s="155"/>
      <c r="N382" s="154"/>
      <c r="O382" s="153"/>
      <c r="P382" s="152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  <c r="AJ382" s="185"/>
      <c r="AK382" s="185"/>
      <c r="AL382" s="185"/>
      <c r="AM382" s="185"/>
      <c r="AN382" s="185"/>
    </row>
    <row r="383" spans="1:155" s="173" customFormat="1" ht="13.5" customHeight="1">
      <c r="A383" s="161" t="s">
        <v>83</v>
      </c>
      <c r="B383" s="162"/>
      <c r="C383" s="162"/>
      <c r="D383" s="162"/>
      <c r="E383" s="160"/>
      <c r="F383" s="159"/>
      <c r="G383" s="158"/>
      <c r="H383" s="157"/>
      <c r="I383" s="156"/>
      <c r="J383" s="155"/>
      <c r="K383" s="155"/>
      <c r="L383" s="155"/>
      <c r="M383" s="155"/>
      <c r="N383" s="154"/>
      <c r="O383" s="153"/>
      <c r="P383" s="152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</row>
    <row r="384" spans="1:155" s="163" customFormat="1" ht="13.5" customHeight="1">
      <c r="A384" s="161" t="s">
        <v>82</v>
      </c>
      <c r="B384" s="160"/>
      <c r="C384" s="160"/>
      <c r="D384" s="160"/>
      <c r="E384" s="160"/>
      <c r="F384" s="159"/>
      <c r="G384" s="158"/>
      <c r="H384" s="157"/>
      <c r="I384" s="156"/>
      <c r="J384" s="155"/>
      <c r="K384" s="155"/>
      <c r="L384" s="155"/>
      <c r="M384" s="155"/>
      <c r="N384" s="154"/>
      <c r="O384" s="153"/>
      <c r="P384" s="152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</row>
    <row r="385" spans="1:155">
      <c r="A385" s="363"/>
      <c r="B385" s="150"/>
      <c r="C385" s="150"/>
      <c r="D385" s="149"/>
      <c r="E385" s="361"/>
      <c r="F385" s="361"/>
      <c r="G385" s="361"/>
      <c r="H385" s="361"/>
      <c r="I385" s="361"/>
      <c r="J385" s="361"/>
      <c r="K385" s="148"/>
      <c r="L385" s="147"/>
      <c r="M385" s="146"/>
      <c r="N385" s="361"/>
      <c r="O385" s="361"/>
      <c r="P385" s="361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</row>
    <row r="386" spans="1:155">
      <c r="A386" s="363"/>
      <c r="B386" s="150"/>
      <c r="C386" s="150"/>
      <c r="D386" s="149"/>
      <c r="E386" s="361"/>
      <c r="F386" s="361"/>
      <c r="G386" s="361"/>
      <c r="H386" s="361"/>
      <c r="I386" s="361"/>
      <c r="J386" s="361"/>
      <c r="K386" s="148"/>
      <c r="L386" s="147"/>
      <c r="M386" s="146"/>
      <c r="N386" s="361"/>
      <c r="O386" s="361"/>
      <c r="P386" s="361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  <c r="CJ386" s="137"/>
      <c r="CK386" s="13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</row>
    <row r="388" spans="1:155" ht="15.5">
      <c r="A388" s="721"/>
      <c r="B388" s="721"/>
      <c r="C388" s="721"/>
      <c r="D388" s="721"/>
      <c r="E388" s="721"/>
      <c r="F388" s="721"/>
      <c r="G388" s="721"/>
      <c r="H388" s="721"/>
      <c r="I388" s="721"/>
      <c r="J388" s="721"/>
      <c r="K388" s="721"/>
      <c r="L388" s="721"/>
      <c r="M388" s="721"/>
      <c r="N388" s="721"/>
      <c r="O388" s="721"/>
      <c r="P388" s="721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</row>
    <row r="389" spans="1:155" ht="15.5">
      <c r="A389" s="722" t="s">
        <v>43</v>
      </c>
      <c r="B389" s="722"/>
      <c r="C389" s="722"/>
      <c r="D389" s="722"/>
      <c r="E389" s="722"/>
      <c r="F389" s="722"/>
      <c r="G389" s="722"/>
      <c r="H389" s="722"/>
      <c r="I389" s="722"/>
      <c r="J389" s="722"/>
      <c r="K389" s="722"/>
      <c r="L389" s="722"/>
      <c r="M389" s="722"/>
      <c r="N389" s="722"/>
      <c r="O389" s="722"/>
      <c r="P389" s="722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</row>
    <row r="390" spans="1:155">
      <c r="A390" s="213"/>
      <c r="B390" s="150"/>
      <c r="C390" s="150"/>
      <c r="D390" s="149"/>
      <c r="E390" s="150"/>
      <c r="F390" s="150"/>
      <c r="G390" s="150"/>
      <c r="H390" s="150"/>
      <c r="I390" s="150"/>
      <c r="J390" s="361"/>
      <c r="K390" s="148"/>
      <c r="L390" s="147"/>
      <c r="M390" s="146"/>
      <c r="N390" s="150"/>
      <c r="O390" s="150"/>
      <c r="P390" s="198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</row>
    <row r="391" spans="1:155" ht="18">
      <c r="A391" s="723" t="s">
        <v>253</v>
      </c>
      <c r="B391" s="723"/>
      <c r="C391" s="723"/>
      <c r="D391" s="723"/>
      <c r="E391" s="723"/>
      <c r="F391" s="723"/>
      <c r="G391" s="723"/>
      <c r="H391" s="723"/>
      <c r="I391" s="723"/>
      <c r="J391" s="723"/>
      <c r="K391" s="723"/>
      <c r="L391" s="723"/>
      <c r="M391" s="723"/>
      <c r="N391" s="723"/>
      <c r="O391" s="723"/>
      <c r="P391" s="723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</row>
    <row r="392" spans="1:155">
      <c r="A392" s="213"/>
      <c r="B392" s="150"/>
      <c r="C392" s="150"/>
      <c r="D392" s="149"/>
      <c r="E392" s="150"/>
      <c r="F392" s="150"/>
      <c r="G392" s="150"/>
      <c r="H392" s="150"/>
      <c r="I392" s="150"/>
      <c r="J392" s="361"/>
      <c r="K392" s="148"/>
      <c r="L392" s="147"/>
      <c r="M392" s="146"/>
      <c r="N392" s="150"/>
      <c r="O392" s="150"/>
      <c r="P392" s="198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</row>
    <row r="393" spans="1:155">
      <c r="A393" s="213"/>
      <c r="B393" s="720">
        <f>'Encodage réponses Es'!$B$1:$I$1</f>
        <v>0</v>
      </c>
      <c r="C393" s="720"/>
      <c r="D393" s="720"/>
      <c r="E393" s="720"/>
      <c r="F393" s="720"/>
      <c r="G393" s="720"/>
      <c r="H393" s="720"/>
      <c r="I393" s="720"/>
      <c r="J393" s="720"/>
      <c r="K393" s="720"/>
      <c r="L393" s="720"/>
      <c r="M393" s="720"/>
      <c r="N393" s="720"/>
      <c r="O393" s="150"/>
      <c r="P393" s="198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</row>
    <row r="394" spans="1:155" ht="27" customHeight="1">
      <c r="A394" s="238" t="s">
        <v>44</v>
      </c>
      <c r="B394" s="238">
        <f>'Encodage réponses Es'!$C$3</f>
        <v>0</v>
      </c>
      <c r="C394" s="150"/>
      <c r="D394" s="149"/>
      <c r="E394" s="150"/>
      <c r="F394" s="150"/>
      <c r="G394" s="150"/>
      <c r="H394" s="150"/>
      <c r="I394" s="150"/>
      <c r="J394" s="361"/>
      <c r="K394" s="148"/>
      <c r="L394" s="147"/>
      <c r="M394" s="146"/>
      <c r="N394" s="150"/>
      <c r="O394" s="150"/>
      <c r="P394" s="198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</row>
    <row r="395" spans="1:155" ht="15.5">
      <c r="A395" s="724" t="str">
        <f>CONCATENATE("Synthèse des résultats de l'élève : ",Résultats!$E15," ",Résultats!$F15)</f>
        <v xml:space="preserve">Synthèse des résultats de l'élève :  </v>
      </c>
      <c r="B395" s="724"/>
      <c r="C395" s="724"/>
      <c r="D395" s="724"/>
      <c r="E395" s="724"/>
      <c r="F395" s="724"/>
      <c r="G395" s="724"/>
      <c r="H395" s="724"/>
      <c r="I395" s="724"/>
      <c r="J395" s="724"/>
      <c r="K395" s="724"/>
      <c r="L395" s="237"/>
      <c r="M395" s="718" t="str">
        <f>IF(Résultats!$J394="Absent(e)","Absent(e)",IF(Résultats!$J394="Incomplet","Incomplet",""))</f>
        <v/>
      </c>
      <c r="N395" s="718"/>
      <c r="O395" s="718"/>
      <c r="P395" s="718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</row>
    <row r="396" spans="1:155" ht="15.5">
      <c r="A396" s="236"/>
      <c r="B396" s="235"/>
      <c r="C396" s="150"/>
      <c r="D396" s="149"/>
      <c r="E396" s="150"/>
      <c r="F396" s="150"/>
      <c r="G396" s="150"/>
      <c r="H396" s="150"/>
      <c r="I396" s="150"/>
      <c r="J396" s="361"/>
      <c r="K396" s="148"/>
      <c r="L396" s="147"/>
      <c r="M396" s="146"/>
      <c r="N396" s="150"/>
      <c r="O396" s="150"/>
      <c r="P396" s="198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</row>
    <row r="397" spans="1:155" s="173" customFormat="1" ht="18" customHeight="1">
      <c r="A397" s="234" t="s">
        <v>47</v>
      </c>
      <c r="B397" s="233"/>
      <c r="C397" s="362"/>
      <c r="D397" s="228"/>
      <c r="E397" s="232"/>
      <c r="F397" s="232"/>
      <c r="G397" s="232"/>
      <c r="H397" s="232"/>
      <c r="I397" s="232"/>
      <c r="J397" s="231"/>
      <c r="K397" s="230"/>
      <c r="L397" s="229"/>
      <c r="M397" s="228"/>
      <c r="N397" s="227" t="str">
        <f>IF(OR(Résultats!$J15="Absent(e)",Résultats!$J15="Incomplet"),"",Résultats!$J15)</f>
        <v/>
      </c>
      <c r="O397" s="226" t="str">
        <f>"/"</f>
        <v>/</v>
      </c>
      <c r="P397" s="225">
        <f>Résultats!$J$4</f>
        <v>80</v>
      </c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</row>
    <row r="398" spans="1:155" ht="14">
      <c r="A398" s="224"/>
      <c r="B398" s="221"/>
      <c r="C398" s="220"/>
      <c r="D398" s="219"/>
      <c r="E398" s="218"/>
      <c r="F398" s="218"/>
      <c r="G398" s="218"/>
      <c r="H398" s="218"/>
      <c r="I398" s="218"/>
      <c r="J398" s="217"/>
      <c r="K398" s="216"/>
      <c r="L398" s="215"/>
      <c r="M398" s="214"/>
      <c r="N398" s="219"/>
      <c r="O398" s="219"/>
      <c r="P398" s="223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</row>
    <row r="399" spans="1:155" ht="15.5">
      <c r="A399" s="222"/>
      <c r="B399" s="221"/>
      <c r="C399" s="220"/>
      <c r="D399" s="219"/>
      <c r="E399" s="218"/>
      <c r="F399" s="218"/>
      <c r="G399" s="218"/>
      <c r="H399" s="218"/>
      <c r="I399" s="218"/>
      <c r="J399" s="217"/>
      <c r="K399" s="216"/>
      <c r="L399" s="215"/>
      <c r="M399" s="214"/>
      <c r="N399" s="719" t="str">
        <f>IF(N397="","",N397/P397)</f>
        <v/>
      </c>
      <c r="O399" s="719"/>
      <c r="P399" s="719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</row>
    <row r="400" spans="1:155">
      <c r="A400" s="213"/>
      <c r="B400" s="150"/>
      <c r="C400" s="150"/>
      <c r="D400" s="149"/>
      <c r="E400" s="150"/>
      <c r="F400" s="150"/>
      <c r="G400" s="150"/>
      <c r="H400" s="150"/>
      <c r="I400" s="150"/>
      <c r="J400" s="361"/>
      <c r="K400" s="148"/>
      <c r="L400" s="147"/>
      <c r="M400" s="212"/>
      <c r="N400" s="149"/>
      <c r="O400" s="149"/>
      <c r="P400" s="198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</row>
    <row r="401" spans="1:155" s="173" customFormat="1" ht="27" customHeight="1">
      <c r="A401" s="183" t="s">
        <v>57</v>
      </c>
      <c r="B401" s="182"/>
      <c r="C401" s="181"/>
      <c r="D401" s="181"/>
      <c r="E401" s="180"/>
      <c r="F401" s="180"/>
      <c r="G401" s="180"/>
      <c r="H401" s="179"/>
      <c r="I401" s="179"/>
      <c r="J401" s="706" t="str">
        <f>IF(Résultats!$M15="","",Résultats!$M15)</f>
        <v/>
      </c>
      <c r="K401" s="706"/>
      <c r="L401" s="706"/>
      <c r="M401" s="178" t="str">
        <f>"/"</f>
        <v>/</v>
      </c>
      <c r="N401" s="177">
        <f>Résultats!$M$4</f>
        <v>40</v>
      </c>
      <c r="O401" s="176"/>
      <c r="P401" s="175" t="str">
        <f>IF(OR(J401="",J401="Absent(e)",J401="Incomplet"),"",J401/N401)</f>
        <v/>
      </c>
      <c r="Q401" s="174"/>
      <c r="R401" s="174"/>
      <c r="S401" s="174"/>
      <c r="T401" s="174"/>
      <c r="U401" s="174"/>
      <c r="V401" s="174"/>
      <c r="W401" s="174"/>
      <c r="X401" s="174"/>
      <c r="Y401" s="174"/>
      <c r="Z401" s="174"/>
      <c r="AA401" s="174"/>
      <c r="AB401" s="174"/>
      <c r="AC401" s="174"/>
      <c r="AD401" s="174"/>
      <c r="AE401" s="174"/>
      <c r="AF401" s="174"/>
      <c r="AG401" s="174"/>
      <c r="AH401" s="174"/>
      <c r="AI401" s="174"/>
      <c r="AJ401" s="174"/>
      <c r="AK401" s="174"/>
      <c r="AL401" s="174"/>
      <c r="AM401" s="174"/>
      <c r="AN401" s="174"/>
    </row>
    <row r="402" spans="1:155" s="173" customFormat="1" ht="18" customHeight="1">
      <c r="A402" s="707" t="s">
        <v>73</v>
      </c>
      <c r="B402" s="708"/>
      <c r="C402" s="708"/>
      <c r="D402" s="708"/>
      <c r="E402" s="708"/>
      <c r="F402" s="358"/>
      <c r="G402" s="358"/>
      <c r="H402" s="709" t="str">
        <f>IF(OR(Résultats!$AA15="Absent(e)",Résultats!$AA15="Incomplet"),"",Résultats!$AA15)</f>
        <v/>
      </c>
      <c r="I402" s="709"/>
      <c r="J402" s="168" t="str">
        <f>"/"</f>
        <v>/</v>
      </c>
      <c r="K402" s="167">
        <f>Résultats!$AA$2</f>
        <v>19</v>
      </c>
      <c r="L402" s="191"/>
      <c r="M402" s="191"/>
      <c r="N402" s="190"/>
      <c r="O402" s="189"/>
      <c r="P402" s="188"/>
      <c r="R402" s="174"/>
      <c r="S402" s="174"/>
      <c r="T402" s="174"/>
      <c r="U402" s="174"/>
      <c r="V402" s="174"/>
      <c r="W402" s="174"/>
      <c r="X402" s="174"/>
      <c r="Y402" s="174"/>
      <c r="Z402" s="174"/>
      <c r="AA402" s="174"/>
      <c r="AB402" s="174"/>
      <c r="AC402" s="174"/>
      <c r="AD402" s="174"/>
      <c r="AE402" s="174"/>
      <c r="AF402" s="174"/>
      <c r="AG402" s="174"/>
      <c r="AH402" s="174"/>
      <c r="AI402" s="174"/>
      <c r="AJ402" s="174"/>
      <c r="AK402" s="174"/>
      <c r="AL402" s="174"/>
      <c r="AM402" s="174"/>
      <c r="AN402" s="174"/>
    </row>
    <row r="403" spans="1:155" s="173" customFormat="1" ht="13.5" customHeight="1">
      <c r="A403" s="197" t="s">
        <v>139</v>
      </c>
      <c r="B403" s="196"/>
      <c r="C403" s="196"/>
      <c r="D403" s="196"/>
      <c r="E403" s="196"/>
      <c r="F403" s="196"/>
      <c r="G403" s="196"/>
      <c r="H403" s="195"/>
      <c r="I403" s="194"/>
      <c r="J403" s="193"/>
      <c r="K403" s="192"/>
      <c r="L403" s="191"/>
      <c r="M403" s="191"/>
      <c r="N403" s="190"/>
      <c r="O403" s="189"/>
      <c r="P403" s="188"/>
      <c r="R403" s="174"/>
      <c r="S403" s="174"/>
      <c r="T403" s="174"/>
      <c r="U403" s="174"/>
      <c r="V403" s="174"/>
      <c r="W403" s="174"/>
      <c r="X403" s="174"/>
      <c r="Y403" s="174"/>
      <c r="Z403" s="174"/>
      <c r="AA403" s="174"/>
      <c r="AB403" s="174"/>
      <c r="AC403" s="174"/>
      <c r="AD403" s="174"/>
      <c r="AE403" s="174"/>
      <c r="AF403" s="174"/>
      <c r="AG403" s="174"/>
      <c r="AH403" s="174"/>
      <c r="AI403" s="174"/>
      <c r="AJ403" s="174"/>
      <c r="AK403" s="174"/>
      <c r="AL403" s="174"/>
      <c r="AM403" s="174"/>
      <c r="AN403" s="174"/>
    </row>
    <row r="404" spans="1:155" s="173" customFormat="1" ht="13.5" customHeight="1">
      <c r="A404" s="197" t="s">
        <v>142</v>
      </c>
      <c r="B404" s="196"/>
      <c r="C404" s="196"/>
      <c r="D404" s="196"/>
      <c r="E404" s="196"/>
      <c r="F404" s="196"/>
      <c r="G404" s="196"/>
      <c r="H404" s="195"/>
      <c r="I404" s="194"/>
      <c r="J404" s="193"/>
      <c r="K404" s="192"/>
      <c r="L404" s="191"/>
      <c r="M404" s="191"/>
      <c r="N404" s="190"/>
      <c r="O404" s="189"/>
      <c r="P404" s="188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</row>
    <row r="405" spans="1:155" s="186" customFormat="1" ht="13.5" customHeight="1">
      <c r="A405" s="197" t="s">
        <v>74</v>
      </c>
      <c r="B405" s="211"/>
      <c r="C405" s="211"/>
      <c r="D405" s="211"/>
      <c r="E405" s="211"/>
      <c r="F405" s="211"/>
      <c r="G405" s="211"/>
      <c r="H405" s="210"/>
      <c r="I405" s="209"/>
      <c r="J405" s="208"/>
      <c r="K405" s="208"/>
      <c r="L405" s="208"/>
      <c r="M405" s="208"/>
      <c r="N405" s="207"/>
      <c r="O405" s="206"/>
      <c r="P405" s="205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</row>
    <row r="406" spans="1:155" s="186" customFormat="1" ht="13.5" customHeight="1">
      <c r="A406" s="197" t="s">
        <v>84</v>
      </c>
      <c r="B406" s="211"/>
      <c r="C406" s="211"/>
      <c r="D406" s="211"/>
      <c r="E406" s="211"/>
      <c r="F406" s="211"/>
      <c r="G406" s="211"/>
      <c r="H406" s="210"/>
      <c r="I406" s="209"/>
      <c r="J406" s="208"/>
      <c r="K406" s="208"/>
      <c r="L406" s="208"/>
      <c r="M406" s="208"/>
      <c r="N406" s="207"/>
      <c r="O406" s="206"/>
      <c r="P406" s="205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</row>
    <row r="407" spans="1:155" s="203" customFormat="1" ht="13.5" customHeight="1">
      <c r="A407" s="197" t="s">
        <v>75</v>
      </c>
      <c r="B407" s="211"/>
      <c r="C407" s="211"/>
      <c r="D407" s="211"/>
      <c r="E407" s="211"/>
      <c r="F407" s="211"/>
      <c r="G407" s="211"/>
      <c r="H407" s="210"/>
      <c r="I407" s="209"/>
      <c r="J407" s="208"/>
      <c r="K407" s="208"/>
      <c r="L407" s="208"/>
      <c r="M407" s="208"/>
      <c r="N407" s="207"/>
      <c r="O407" s="206"/>
      <c r="P407" s="205"/>
      <c r="R407" s="204"/>
      <c r="S407" s="204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</row>
    <row r="408" spans="1:155" ht="30" customHeight="1">
      <c r="A408" s="703" t="s">
        <v>54</v>
      </c>
      <c r="B408" s="704"/>
      <c r="C408" s="704"/>
      <c r="D408" s="704"/>
      <c r="E408" s="704"/>
      <c r="F408" s="360"/>
      <c r="G408" s="360"/>
      <c r="H408" s="705" t="str">
        <f>IF(OR(Résultats!$AN15="Absent(e)",Résultats!$AN15="Incomplet"),"",Résultats!$AN15)</f>
        <v/>
      </c>
      <c r="I408" s="705"/>
      <c r="J408" s="172" t="str">
        <f>"/"</f>
        <v>/</v>
      </c>
      <c r="K408" s="171">
        <f>Résultats!$AN$2</f>
        <v>21</v>
      </c>
      <c r="L408" s="202"/>
      <c r="M408" s="202"/>
      <c r="N408" s="201"/>
      <c r="O408" s="200"/>
      <c r="P408" s="199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</row>
    <row r="409" spans="1:155" s="151" customFormat="1" ht="13.5" customHeight="1">
      <c r="A409" s="161" t="s">
        <v>76</v>
      </c>
      <c r="B409" s="162"/>
      <c r="C409" s="162"/>
      <c r="D409" s="162"/>
      <c r="E409" s="160"/>
      <c r="F409" s="160"/>
      <c r="G409" s="160"/>
      <c r="H409" s="156"/>
      <c r="I409" s="156"/>
      <c r="J409" s="155"/>
      <c r="K409" s="155"/>
      <c r="L409" s="155"/>
      <c r="M409" s="155"/>
      <c r="N409" s="154"/>
      <c r="O409" s="153"/>
      <c r="P409" s="152"/>
    </row>
    <row r="410" spans="1:155" s="151" customFormat="1" ht="13.5" customHeight="1">
      <c r="A410" s="161" t="s">
        <v>77</v>
      </c>
      <c r="B410" s="162"/>
      <c r="C410" s="162"/>
      <c r="D410" s="162"/>
      <c r="E410" s="160"/>
      <c r="F410" s="160"/>
      <c r="G410" s="160"/>
      <c r="H410" s="156"/>
      <c r="I410" s="156"/>
      <c r="J410" s="155"/>
      <c r="K410" s="155"/>
      <c r="L410" s="155"/>
      <c r="M410" s="155"/>
      <c r="N410" s="154"/>
      <c r="O410" s="153"/>
      <c r="P410" s="152"/>
    </row>
    <row r="411" spans="1:155" s="151" customFormat="1" ht="13.5" customHeight="1">
      <c r="A411" s="161" t="s">
        <v>78</v>
      </c>
      <c r="B411" s="162"/>
      <c r="C411" s="162"/>
      <c r="D411" s="162"/>
      <c r="E411" s="160"/>
      <c r="F411" s="160"/>
      <c r="G411" s="160"/>
      <c r="H411" s="156"/>
      <c r="I411" s="156"/>
      <c r="J411" s="155"/>
      <c r="K411" s="155"/>
      <c r="L411" s="155"/>
      <c r="M411" s="155"/>
      <c r="N411" s="154"/>
      <c r="O411" s="153"/>
      <c r="P411" s="152"/>
    </row>
    <row r="412" spans="1:155" s="151" customFormat="1" ht="13.5" customHeight="1">
      <c r="A412" s="444" t="s">
        <v>141</v>
      </c>
      <c r="B412" s="160"/>
      <c r="C412" s="160"/>
      <c r="D412" s="160"/>
      <c r="E412" s="160"/>
      <c r="F412" s="160"/>
      <c r="G412" s="160"/>
      <c r="H412" s="156"/>
      <c r="I412" s="156"/>
      <c r="J412" s="155"/>
      <c r="K412" s="155"/>
      <c r="L412" s="155"/>
      <c r="M412" s="155"/>
      <c r="N412" s="154"/>
      <c r="O412" s="153"/>
      <c r="P412" s="152"/>
    </row>
    <row r="413" spans="1:155" s="151" customFormat="1" ht="15" customHeight="1">
      <c r="A413" s="321"/>
      <c r="B413" s="160"/>
      <c r="C413" s="160"/>
      <c r="D413" s="160"/>
      <c r="E413" s="160"/>
      <c r="F413" s="160"/>
      <c r="G413" s="160"/>
      <c r="H413" s="156"/>
      <c r="I413" s="156"/>
      <c r="J413" s="155"/>
      <c r="K413" s="155"/>
      <c r="L413" s="155"/>
      <c r="M413" s="155"/>
      <c r="N413" s="154"/>
      <c r="O413" s="153"/>
      <c r="P413" s="153"/>
    </row>
    <row r="414" spans="1:155" s="173" customFormat="1" ht="27" customHeight="1">
      <c r="A414" s="183" t="s">
        <v>58</v>
      </c>
      <c r="B414" s="182"/>
      <c r="C414" s="181"/>
      <c r="D414" s="181"/>
      <c r="E414" s="180"/>
      <c r="F414" s="180"/>
      <c r="G414" s="180"/>
      <c r="H414" s="179"/>
      <c r="I414" s="179"/>
      <c r="J414" s="706" t="str">
        <f>IF(OR(Résultats!$O15="",Résultats!$O15="Incomplet"),"",Résultats!$O15)</f>
        <v/>
      </c>
      <c r="K414" s="706"/>
      <c r="L414" s="706"/>
      <c r="M414" s="178" t="str">
        <f>"/"</f>
        <v>/</v>
      </c>
      <c r="N414" s="177">
        <f>Résultats!$O$4</f>
        <v>40</v>
      </c>
      <c r="O414" s="176"/>
      <c r="P414" s="175" t="str">
        <f>IF(OR(J414="",J414="Absent(e)",J414="Incomplet"),"",J414/N414)</f>
        <v/>
      </c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  <c r="AH414" s="174"/>
      <c r="AI414" s="174"/>
      <c r="AJ414" s="174"/>
      <c r="AK414" s="174"/>
      <c r="AL414" s="174"/>
      <c r="AM414" s="174"/>
      <c r="AN414" s="174"/>
    </row>
    <row r="415" spans="1:155" ht="14">
      <c r="A415" s="707" t="s">
        <v>60</v>
      </c>
      <c r="B415" s="708"/>
      <c r="C415" s="708"/>
      <c r="D415" s="708"/>
      <c r="E415" s="708"/>
      <c r="F415" s="358"/>
      <c r="G415" s="358"/>
      <c r="H415" s="709" t="str">
        <f>IF(OR(Résultats!$AY15="a",Résultats!$AY15="A",Résultats!$AY15=""),"",Résultats!$AY15)</f>
        <v/>
      </c>
      <c r="I415" s="709"/>
      <c r="J415" s="168" t="str">
        <f>"/"</f>
        <v>/</v>
      </c>
      <c r="K415" s="171">
        <f>Résultats!$AY$2</f>
        <v>18</v>
      </c>
      <c r="L415" s="166"/>
      <c r="M415" s="166"/>
      <c r="N415" s="165"/>
      <c r="O415" s="170"/>
      <c r="P415" s="164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</row>
    <row r="416" spans="1:155" s="173" customFormat="1" ht="13.5" customHeight="1">
      <c r="A416" s="197" t="s">
        <v>79</v>
      </c>
      <c r="B416" s="358"/>
      <c r="C416" s="358"/>
      <c r="D416" s="358"/>
      <c r="E416" s="358"/>
      <c r="F416" s="358"/>
      <c r="G416" s="358"/>
      <c r="H416" s="359"/>
      <c r="I416" s="359"/>
      <c r="J416" s="168"/>
      <c r="K416" s="167"/>
      <c r="L416" s="166"/>
      <c r="M416" s="166"/>
      <c r="N416" s="165"/>
      <c r="O416" s="170"/>
      <c r="P416" s="164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4"/>
      <c r="AE416" s="174"/>
      <c r="AF416" s="174"/>
      <c r="AG416" s="174"/>
      <c r="AH416" s="174"/>
      <c r="AI416" s="174"/>
      <c r="AJ416" s="174"/>
      <c r="AK416" s="174"/>
      <c r="AL416" s="174"/>
      <c r="AM416" s="174"/>
      <c r="AN416" s="174"/>
    </row>
    <row r="417" spans="1:155" s="173" customFormat="1" ht="13.5" customHeight="1">
      <c r="A417" s="197" t="s">
        <v>143</v>
      </c>
      <c r="B417" s="358"/>
      <c r="C417" s="358"/>
      <c r="D417" s="358"/>
      <c r="E417" s="358"/>
      <c r="F417" s="358"/>
      <c r="G417" s="358"/>
      <c r="H417" s="359"/>
      <c r="I417" s="359"/>
      <c r="J417" s="168"/>
      <c r="K417" s="167"/>
      <c r="L417" s="166"/>
      <c r="M417" s="166"/>
      <c r="N417" s="165"/>
      <c r="O417" s="170"/>
      <c r="P417" s="164"/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4"/>
      <c r="AF417" s="174"/>
      <c r="AG417" s="174"/>
      <c r="AH417" s="174"/>
      <c r="AI417" s="174"/>
      <c r="AJ417" s="174"/>
      <c r="AK417" s="174"/>
      <c r="AL417" s="174"/>
      <c r="AM417" s="174"/>
      <c r="AN417" s="174"/>
    </row>
    <row r="418" spans="1:155" s="173" customFormat="1" ht="13.5" customHeight="1">
      <c r="A418" s="197" t="s">
        <v>80</v>
      </c>
      <c r="B418" s="358"/>
      <c r="C418" s="358"/>
      <c r="D418" s="358"/>
      <c r="E418" s="358"/>
      <c r="F418" s="358"/>
      <c r="G418" s="358"/>
      <c r="H418" s="359"/>
      <c r="I418" s="359"/>
      <c r="J418" s="168"/>
      <c r="K418" s="167"/>
      <c r="L418" s="166"/>
      <c r="M418" s="166"/>
      <c r="N418" s="165"/>
      <c r="O418" s="170"/>
      <c r="P418" s="164"/>
      <c r="R418" s="174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4"/>
      <c r="AE418" s="174"/>
      <c r="AF418" s="174"/>
      <c r="AG418" s="174"/>
      <c r="AH418" s="174"/>
      <c r="AI418" s="174"/>
      <c r="AJ418" s="174"/>
      <c r="AK418" s="174"/>
      <c r="AL418" s="174"/>
      <c r="AM418" s="174"/>
      <c r="AN418" s="174"/>
    </row>
    <row r="419" spans="1:155" s="173" customFormat="1" ht="13.5" customHeight="1">
      <c r="A419" s="320" t="s">
        <v>85</v>
      </c>
      <c r="B419" s="358"/>
      <c r="C419" s="358"/>
      <c r="D419" s="358"/>
      <c r="E419" s="358"/>
      <c r="F419" s="358"/>
      <c r="G419" s="358"/>
      <c r="H419" s="359"/>
      <c r="I419" s="359"/>
      <c r="J419" s="168"/>
      <c r="K419" s="167"/>
      <c r="L419" s="166"/>
      <c r="M419" s="166"/>
      <c r="N419" s="165"/>
      <c r="O419" s="170"/>
      <c r="P419" s="164"/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4"/>
      <c r="AE419" s="174"/>
      <c r="AF419" s="174"/>
      <c r="AG419" s="174"/>
      <c r="AH419" s="174"/>
      <c r="AI419" s="174"/>
      <c r="AJ419" s="174"/>
      <c r="AK419" s="174"/>
      <c r="AL419" s="174"/>
      <c r="AM419" s="174"/>
      <c r="AN419" s="174"/>
    </row>
    <row r="420" spans="1:155" s="186" customFormat="1" ht="18" customHeight="1">
      <c r="A420" s="710" t="s">
        <v>65</v>
      </c>
      <c r="B420" s="711"/>
      <c r="C420" s="711"/>
      <c r="D420" s="711"/>
      <c r="E420" s="711"/>
      <c r="F420" s="711"/>
      <c r="G420" s="711"/>
      <c r="H420" s="709" t="str">
        <f>IF(OR(Résultats!$BK15="Absent(e)",Résultats!$BK15="Incomplet"),"",Résultats!$BK15)</f>
        <v/>
      </c>
      <c r="I420" s="709"/>
      <c r="J420" s="172" t="str">
        <f>"/"</f>
        <v>/</v>
      </c>
      <c r="K420" s="171">
        <f>Résultats!$BK$2</f>
        <v>22</v>
      </c>
      <c r="L420" s="166"/>
      <c r="M420" s="166"/>
      <c r="N420" s="165"/>
      <c r="O420" s="170"/>
      <c r="P420" s="164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</row>
    <row r="421" spans="1:155" s="184" customFormat="1" ht="13.5" customHeight="1">
      <c r="A421" s="161" t="s">
        <v>81</v>
      </c>
      <c r="B421" s="162"/>
      <c r="C421" s="162"/>
      <c r="D421" s="162"/>
      <c r="E421" s="160"/>
      <c r="F421" s="159"/>
      <c r="G421" s="158"/>
      <c r="H421" s="157"/>
      <c r="I421" s="156"/>
      <c r="J421" s="155"/>
      <c r="K421" s="155"/>
      <c r="L421" s="155"/>
      <c r="M421" s="155"/>
      <c r="N421" s="154"/>
      <c r="O421" s="153"/>
      <c r="P421" s="152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</row>
    <row r="422" spans="1:155" s="173" customFormat="1" ht="13.5" customHeight="1">
      <c r="A422" s="161" t="s">
        <v>83</v>
      </c>
      <c r="B422" s="162"/>
      <c r="C422" s="162"/>
      <c r="D422" s="162"/>
      <c r="E422" s="160"/>
      <c r="F422" s="159"/>
      <c r="G422" s="158"/>
      <c r="H422" s="157"/>
      <c r="I422" s="156"/>
      <c r="J422" s="155"/>
      <c r="K422" s="155"/>
      <c r="L422" s="155"/>
      <c r="M422" s="155"/>
      <c r="N422" s="154"/>
      <c r="O422" s="153"/>
      <c r="P422" s="152"/>
      <c r="Q422" s="174"/>
      <c r="R422" s="174"/>
      <c r="S422" s="174"/>
      <c r="T422" s="174"/>
      <c r="U422" s="174"/>
      <c r="V422" s="174"/>
      <c r="W422" s="174"/>
      <c r="X422" s="174"/>
      <c r="Y422" s="174"/>
      <c r="Z422" s="174"/>
      <c r="AA422" s="174"/>
      <c r="AB422" s="174"/>
      <c r="AC422" s="174"/>
      <c r="AD422" s="174"/>
      <c r="AE422" s="174"/>
      <c r="AF422" s="174"/>
      <c r="AG422" s="174"/>
      <c r="AH422" s="174"/>
      <c r="AI422" s="174"/>
      <c r="AJ422" s="174"/>
      <c r="AK422" s="174"/>
      <c r="AL422" s="174"/>
      <c r="AM422" s="174"/>
      <c r="AN422" s="174"/>
    </row>
    <row r="423" spans="1:155" s="163" customFormat="1" ht="13.5" customHeight="1">
      <c r="A423" s="161" t="s">
        <v>82</v>
      </c>
      <c r="B423" s="160"/>
      <c r="C423" s="160"/>
      <c r="D423" s="160"/>
      <c r="E423" s="160"/>
      <c r="F423" s="159"/>
      <c r="G423" s="158"/>
      <c r="H423" s="157"/>
      <c r="I423" s="156"/>
      <c r="J423" s="155"/>
      <c r="K423" s="155"/>
      <c r="L423" s="155"/>
      <c r="M423" s="155"/>
      <c r="N423" s="154"/>
      <c r="O423" s="153"/>
      <c r="P423" s="152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</row>
    <row r="424" spans="1:155">
      <c r="A424" s="363"/>
      <c r="B424" s="150"/>
      <c r="C424" s="150"/>
      <c r="D424" s="149"/>
      <c r="E424" s="361"/>
      <c r="F424" s="361"/>
      <c r="G424" s="361"/>
      <c r="H424" s="361"/>
      <c r="I424" s="361"/>
      <c r="J424" s="361"/>
      <c r="K424" s="148"/>
      <c r="L424" s="147"/>
      <c r="M424" s="146"/>
      <c r="N424" s="361"/>
      <c r="O424" s="361"/>
      <c r="P424" s="361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</row>
    <row r="425" spans="1:155">
      <c r="A425" s="363"/>
      <c r="B425" s="150"/>
      <c r="C425" s="150"/>
      <c r="D425" s="149"/>
      <c r="E425" s="361"/>
      <c r="F425" s="361"/>
      <c r="G425" s="361"/>
      <c r="H425" s="361"/>
      <c r="I425" s="361"/>
      <c r="J425" s="361"/>
      <c r="K425" s="148"/>
      <c r="L425" s="147"/>
      <c r="M425" s="146"/>
      <c r="N425" s="361"/>
      <c r="O425" s="361"/>
      <c r="P425" s="361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</row>
    <row r="427" spans="1:155" ht="15.5">
      <c r="A427" s="721"/>
      <c r="B427" s="721"/>
      <c r="C427" s="721"/>
      <c r="D427" s="721"/>
      <c r="E427" s="721"/>
      <c r="F427" s="721"/>
      <c r="G427" s="721"/>
      <c r="H427" s="721"/>
      <c r="I427" s="721"/>
      <c r="J427" s="721"/>
      <c r="K427" s="721"/>
      <c r="L427" s="721"/>
      <c r="M427" s="721"/>
      <c r="N427" s="721"/>
      <c r="O427" s="721"/>
      <c r="P427" s="721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</row>
    <row r="428" spans="1:155" ht="15.5">
      <c r="A428" s="722" t="s">
        <v>43</v>
      </c>
      <c r="B428" s="722"/>
      <c r="C428" s="722"/>
      <c r="D428" s="722"/>
      <c r="E428" s="722"/>
      <c r="F428" s="722"/>
      <c r="G428" s="722"/>
      <c r="H428" s="722"/>
      <c r="I428" s="722"/>
      <c r="J428" s="722"/>
      <c r="K428" s="722"/>
      <c r="L428" s="722"/>
      <c r="M428" s="722"/>
      <c r="N428" s="722"/>
      <c r="O428" s="722"/>
      <c r="P428" s="722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</row>
    <row r="429" spans="1:155">
      <c r="A429" s="213"/>
      <c r="B429" s="150"/>
      <c r="C429" s="150"/>
      <c r="D429" s="149"/>
      <c r="E429" s="150"/>
      <c r="F429" s="150"/>
      <c r="G429" s="150"/>
      <c r="H429" s="150"/>
      <c r="I429" s="150"/>
      <c r="J429" s="361"/>
      <c r="K429" s="148"/>
      <c r="L429" s="147"/>
      <c r="M429" s="146"/>
      <c r="N429" s="150"/>
      <c r="O429" s="150"/>
      <c r="P429" s="198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</row>
    <row r="430" spans="1:155" ht="18">
      <c r="A430" s="723" t="s">
        <v>253</v>
      </c>
      <c r="B430" s="723"/>
      <c r="C430" s="723"/>
      <c r="D430" s="723"/>
      <c r="E430" s="723"/>
      <c r="F430" s="723"/>
      <c r="G430" s="723"/>
      <c r="H430" s="723"/>
      <c r="I430" s="723"/>
      <c r="J430" s="723"/>
      <c r="K430" s="723"/>
      <c r="L430" s="723"/>
      <c r="M430" s="723"/>
      <c r="N430" s="723"/>
      <c r="O430" s="723"/>
      <c r="P430" s="723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</row>
    <row r="431" spans="1:155">
      <c r="A431" s="213"/>
      <c r="B431" s="150"/>
      <c r="C431" s="150"/>
      <c r="D431" s="149"/>
      <c r="E431" s="150"/>
      <c r="F431" s="150"/>
      <c r="G431" s="150"/>
      <c r="H431" s="150"/>
      <c r="I431" s="150"/>
      <c r="J431" s="361"/>
      <c r="K431" s="148"/>
      <c r="L431" s="147"/>
      <c r="M431" s="146"/>
      <c r="N431" s="150"/>
      <c r="O431" s="150"/>
      <c r="P431" s="198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</row>
    <row r="432" spans="1:155">
      <c r="A432" s="213"/>
      <c r="B432" s="720">
        <f>'Encodage réponses Es'!$B$1:$I$1</f>
        <v>0</v>
      </c>
      <c r="C432" s="720"/>
      <c r="D432" s="720"/>
      <c r="E432" s="720"/>
      <c r="F432" s="720"/>
      <c r="G432" s="720"/>
      <c r="H432" s="720"/>
      <c r="I432" s="720"/>
      <c r="J432" s="720"/>
      <c r="K432" s="720"/>
      <c r="L432" s="720"/>
      <c r="M432" s="720"/>
      <c r="N432" s="720"/>
      <c r="O432" s="150"/>
      <c r="P432" s="198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</row>
    <row r="433" spans="1:155" ht="27" customHeight="1">
      <c r="A433" s="238" t="s">
        <v>44</v>
      </c>
      <c r="B433" s="238">
        <f>'Encodage réponses Es'!$C$3</f>
        <v>0</v>
      </c>
      <c r="C433" s="150"/>
      <c r="D433" s="149"/>
      <c r="E433" s="150"/>
      <c r="F433" s="150"/>
      <c r="G433" s="150"/>
      <c r="H433" s="150"/>
      <c r="I433" s="150"/>
      <c r="J433" s="361"/>
      <c r="K433" s="148"/>
      <c r="L433" s="147"/>
      <c r="M433" s="146"/>
      <c r="N433" s="150"/>
      <c r="O433" s="150"/>
      <c r="P433" s="198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</row>
    <row r="434" spans="1:155" ht="15.5">
      <c r="A434" s="724" t="str">
        <f>CONCATENATE("Synthèse des résultats de l'élève : ",Résultats!$E16," ",Résultats!$F16)</f>
        <v xml:space="preserve">Synthèse des résultats de l'élève :  </v>
      </c>
      <c r="B434" s="724"/>
      <c r="C434" s="724"/>
      <c r="D434" s="724"/>
      <c r="E434" s="724"/>
      <c r="F434" s="724"/>
      <c r="G434" s="724"/>
      <c r="H434" s="724"/>
      <c r="I434" s="724"/>
      <c r="J434" s="724"/>
      <c r="K434" s="724"/>
      <c r="L434" s="237"/>
      <c r="M434" s="718" t="str">
        <f>IF(Résultats!$J433="Absent(e)","Absent(e)",IF(Résultats!$J433="Incomplet","Incomplet",""))</f>
        <v/>
      </c>
      <c r="N434" s="718"/>
      <c r="O434" s="718"/>
      <c r="P434" s="718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</row>
    <row r="435" spans="1:155" ht="15.5">
      <c r="A435" s="236"/>
      <c r="B435" s="235"/>
      <c r="C435" s="150"/>
      <c r="D435" s="149"/>
      <c r="E435" s="150"/>
      <c r="F435" s="150"/>
      <c r="G435" s="150"/>
      <c r="H435" s="150"/>
      <c r="I435" s="150"/>
      <c r="J435" s="361"/>
      <c r="K435" s="148"/>
      <c r="L435" s="147"/>
      <c r="M435" s="146"/>
      <c r="N435" s="150"/>
      <c r="O435" s="150"/>
      <c r="P435" s="198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</row>
    <row r="436" spans="1:155" s="173" customFormat="1" ht="18" customHeight="1">
      <c r="A436" s="234" t="s">
        <v>47</v>
      </c>
      <c r="B436" s="233"/>
      <c r="C436" s="362"/>
      <c r="D436" s="228"/>
      <c r="E436" s="232"/>
      <c r="F436" s="232"/>
      <c r="G436" s="232"/>
      <c r="H436" s="232"/>
      <c r="I436" s="232"/>
      <c r="J436" s="231"/>
      <c r="K436" s="230"/>
      <c r="L436" s="229"/>
      <c r="M436" s="228"/>
      <c r="N436" s="227" t="str">
        <f>IF(OR(Résultats!$J16="Absent(e)",Résultats!$J16="Incomplet"),"",Résultats!$J16)</f>
        <v/>
      </c>
      <c r="O436" s="226" t="str">
        <f>"/"</f>
        <v>/</v>
      </c>
      <c r="P436" s="225">
        <f>Résultats!$J$4</f>
        <v>80</v>
      </c>
      <c r="Q436" s="174"/>
      <c r="R436" s="174"/>
      <c r="S436" s="174"/>
      <c r="T436" s="174"/>
      <c r="U436" s="174"/>
      <c r="V436" s="174"/>
      <c r="W436" s="174"/>
      <c r="X436" s="174"/>
      <c r="Y436" s="174"/>
      <c r="Z436" s="174"/>
      <c r="AA436" s="174"/>
      <c r="AB436" s="174"/>
      <c r="AC436" s="174"/>
      <c r="AD436" s="174"/>
      <c r="AE436" s="174"/>
      <c r="AF436" s="174"/>
      <c r="AG436" s="174"/>
      <c r="AH436" s="174"/>
      <c r="AI436" s="174"/>
      <c r="AJ436" s="174"/>
      <c r="AK436" s="174"/>
      <c r="AL436" s="174"/>
      <c r="AM436" s="174"/>
      <c r="AN436" s="174"/>
    </row>
    <row r="437" spans="1:155" ht="14">
      <c r="A437" s="224"/>
      <c r="B437" s="221"/>
      <c r="C437" s="220"/>
      <c r="D437" s="219"/>
      <c r="E437" s="218"/>
      <c r="F437" s="218"/>
      <c r="G437" s="218"/>
      <c r="H437" s="218"/>
      <c r="I437" s="218"/>
      <c r="J437" s="217"/>
      <c r="K437" s="216"/>
      <c r="L437" s="215"/>
      <c r="M437" s="214"/>
      <c r="N437" s="219"/>
      <c r="O437" s="219"/>
      <c r="P437" s="223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  <c r="CJ437" s="137"/>
      <c r="CK437" s="13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</row>
    <row r="438" spans="1:155" ht="15.5">
      <c r="A438" s="222"/>
      <c r="B438" s="221"/>
      <c r="C438" s="220"/>
      <c r="D438" s="219"/>
      <c r="E438" s="218"/>
      <c r="F438" s="218"/>
      <c r="G438" s="218"/>
      <c r="H438" s="218"/>
      <c r="I438" s="218"/>
      <c r="J438" s="217"/>
      <c r="K438" s="216"/>
      <c r="L438" s="215"/>
      <c r="M438" s="214"/>
      <c r="N438" s="719" t="str">
        <f>IF(N436="","",N436/P436)</f>
        <v/>
      </c>
      <c r="O438" s="719"/>
      <c r="P438" s="719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</row>
    <row r="439" spans="1:155">
      <c r="A439" s="213"/>
      <c r="B439" s="150"/>
      <c r="C439" s="150"/>
      <c r="D439" s="149"/>
      <c r="E439" s="150"/>
      <c r="F439" s="150"/>
      <c r="G439" s="150"/>
      <c r="H439" s="150"/>
      <c r="I439" s="150"/>
      <c r="J439" s="361"/>
      <c r="K439" s="148"/>
      <c r="L439" s="147"/>
      <c r="M439" s="212"/>
      <c r="N439" s="149"/>
      <c r="O439" s="149"/>
      <c r="P439" s="198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</row>
    <row r="440" spans="1:155" s="173" customFormat="1" ht="27" customHeight="1">
      <c r="A440" s="183" t="s">
        <v>57</v>
      </c>
      <c r="B440" s="182"/>
      <c r="C440" s="181"/>
      <c r="D440" s="181"/>
      <c r="E440" s="180"/>
      <c r="F440" s="180"/>
      <c r="G440" s="180"/>
      <c r="H440" s="179"/>
      <c r="I440" s="179"/>
      <c r="J440" s="706" t="str">
        <f>IF(Résultats!$M16="","",Résultats!$M16)</f>
        <v/>
      </c>
      <c r="K440" s="706"/>
      <c r="L440" s="706"/>
      <c r="M440" s="178" t="str">
        <f>"/"</f>
        <v>/</v>
      </c>
      <c r="N440" s="177">
        <f>Résultats!$M$4</f>
        <v>40</v>
      </c>
      <c r="O440" s="176"/>
      <c r="P440" s="175" t="str">
        <f>IF(OR(J440="",J440="Absent(e)",J440="Incomplet"),"",J440/N440)</f>
        <v/>
      </c>
      <c r="Q440" s="174"/>
      <c r="R440" s="174"/>
      <c r="S440" s="174"/>
      <c r="T440" s="174"/>
      <c r="U440" s="174"/>
      <c r="V440" s="174"/>
      <c r="W440" s="174"/>
      <c r="X440" s="174"/>
      <c r="Y440" s="174"/>
      <c r="Z440" s="174"/>
      <c r="AA440" s="174"/>
      <c r="AB440" s="174"/>
      <c r="AC440" s="174"/>
      <c r="AD440" s="174"/>
      <c r="AE440" s="174"/>
      <c r="AF440" s="174"/>
      <c r="AG440" s="174"/>
      <c r="AH440" s="174"/>
      <c r="AI440" s="174"/>
      <c r="AJ440" s="174"/>
      <c r="AK440" s="174"/>
      <c r="AL440" s="174"/>
      <c r="AM440" s="174"/>
      <c r="AN440" s="174"/>
    </row>
    <row r="441" spans="1:155" s="173" customFormat="1" ht="18" customHeight="1">
      <c r="A441" s="707" t="s">
        <v>73</v>
      </c>
      <c r="B441" s="708"/>
      <c r="C441" s="708"/>
      <c r="D441" s="708"/>
      <c r="E441" s="708"/>
      <c r="F441" s="358"/>
      <c r="G441" s="358"/>
      <c r="H441" s="709" t="str">
        <f>IF(OR(Résultats!$AA16="Absent(e)",Résultats!$AA16="Incomplet"),"",Résultats!$AA16)</f>
        <v/>
      </c>
      <c r="I441" s="709"/>
      <c r="J441" s="168" t="str">
        <f>"/"</f>
        <v>/</v>
      </c>
      <c r="K441" s="167">
        <f>Résultats!$AA$2</f>
        <v>19</v>
      </c>
      <c r="L441" s="191"/>
      <c r="M441" s="191"/>
      <c r="N441" s="190"/>
      <c r="O441" s="189"/>
      <c r="P441" s="188"/>
      <c r="R441" s="174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  <c r="AH441" s="174"/>
      <c r="AI441" s="174"/>
      <c r="AJ441" s="174"/>
      <c r="AK441" s="174"/>
      <c r="AL441" s="174"/>
      <c r="AM441" s="174"/>
      <c r="AN441" s="174"/>
    </row>
    <row r="442" spans="1:155" s="173" customFormat="1" ht="13.5" customHeight="1">
      <c r="A442" s="197" t="s">
        <v>139</v>
      </c>
      <c r="B442" s="196"/>
      <c r="C442" s="196"/>
      <c r="D442" s="196"/>
      <c r="E442" s="196"/>
      <c r="F442" s="196"/>
      <c r="G442" s="196"/>
      <c r="H442" s="195"/>
      <c r="I442" s="194"/>
      <c r="J442" s="193"/>
      <c r="K442" s="192"/>
      <c r="L442" s="191"/>
      <c r="M442" s="191"/>
      <c r="N442" s="190"/>
      <c r="O442" s="189"/>
      <c r="P442" s="188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</row>
    <row r="443" spans="1:155" s="173" customFormat="1" ht="13.5" customHeight="1">
      <c r="A443" s="197" t="s">
        <v>142</v>
      </c>
      <c r="B443" s="196"/>
      <c r="C443" s="196"/>
      <c r="D443" s="196"/>
      <c r="E443" s="196"/>
      <c r="F443" s="196"/>
      <c r="G443" s="196"/>
      <c r="H443" s="195"/>
      <c r="I443" s="194"/>
      <c r="J443" s="193"/>
      <c r="K443" s="192"/>
      <c r="L443" s="191"/>
      <c r="M443" s="191"/>
      <c r="N443" s="190"/>
      <c r="O443" s="189"/>
      <c r="P443" s="188"/>
      <c r="R443" s="174"/>
      <c r="S443" s="174"/>
      <c r="T443" s="174"/>
      <c r="U443" s="174"/>
      <c r="V443" s="174"/>
      <c r="W443" s="174"/>
      <c r="X443" s="174"/>
      <c r="Y443" s="174"/>
      <c r="Z443" s="174"/>
      <c r="AA443" s="174"/>
      <c r="AB443" s="174"/>
      <c r="AC443" s="174"/>
      <c r="AD443" s="174"/>
      <c r="AE443" s="174"/>
      <c r="AF443" s="174"/>
      <c r="AG443" s="174"/>
      <c r="AH443" s="174"/>
      <c r="AI443" s="174"/>
      <c r="AJ443" s="174"/>
      <c r="AK443" s="174"/>
      <c r="AL443" s="174"/>
      <c r="AM443" s="174"/>
      <c r="AN443" s="174"/>
    </row>
    <row r="444" spans="1:155" s="186" customFormat="1" ht="13.5" customHeight="1">
      <c r="A444" s="197" t="s">
        <v>74</v>
      </c>
      <c r="B444" s="211"/>
      <c r="C444" s="211"/>
      <c r="D444" s="211"/>
      <c r="E444" s="211"/>
      <c r="F444" s="211"/>
      <c r="G444" s="211"/>
      <c r="H444" s="210"/>
      <c r="I444" s="209"/>
      <c r="J444" s="208"/>
      <c r="K444" s="208"/>
      <c r="L444" s="208"/>
      <c r="M444" s="208"/>
      <c r="N444" s="207"/>
      <c r="O444" s="206"/>
      <c r="P444" s="205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</row>
    <row r="445" spans="1:155" s="186" customFormat="1" ht="13.5" customHeight="1">
      <c r="A445" s="197" t="s">
        <v>84</v>
      </c>
      <c r="B445" s="211"/>
      <c r="C445" s="211"/>
      <c r="D445" s="211"/>
      <c r="E445" s="211"/>
      <c r="F445" s="211"/>
      <c r="G445" s="211"/>
      <c r="H445" s="210"/>
      <c r="I445" s="209"/>
      <c r="J445" s="208"/>
      <c r="K445" s="208"/>
      <c r="L445" s="208"/>
      <c r="M445" s="208"/>
      <c r="N445" s="207"/>
      <c r="O445" s="206"/>
      <c r="P445" s="205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</row>
    <row r="446" spans="1:155" s="203" customFormat="1" ht="13.5" customHeight="1">
      <c r="A446" s="197" t="s">
        <v>75</v>
      </c>
      <c r="B446" s="211"/>
      <c r="C446" s="211"/>
      <c r="D446" s="211"/>
      <c r="E446" s="211"/>
      <c r="F446" s="211"/>
      <c r="G446" s="211"/>
      <c r="H446" s="210"/>
      <c r="I446" s="209"/>
      <c r="J446" s="208"/>
      <c r="K446" s="208"/>
      <c r="L446" s="208"/>
      <c r="M446" s="208"/>
      <c r="N446" s="207"/>
      <c r="O446" s="206"/>
      <c r="P446" s="205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</row>
    <row r="447" spans="1:155" ht="30" customHeight="1">
      <c r="A447" s="703" t="s">
        <v>54</v>
      </c>
      <c r="B447" s="704"/>
      <c r="C447" s="704"/>
      <c r="D447" s="704"/>
      <c r="E447" s="704"/>
      <c r="F447" s="360"/>
      <c r="G447" s="360"/>
      <c r="H447" s="705" t="str">
        <f>IF(OR(Résultats!$AN16="Absent(e)",Résultats!$AN16="Incomplet"),"",Résultats!$AN16)</f>
        <v/>
      </c>
      <c r="I447" s="705"/>
      <c r="J447" s="172" t="str">
        <f>"/"</f>
        <v>/</v>
      </c>
      <c r="K447" s="171">
        <f>Résultats!$AN$2</f>
        <v>21</v>
      </c>
      <c r="L447" s="202"/>
      <c r="M447" s="202"/>
      <c r="N447" s="201"/>
      <c r="O447" s="200"/>
      <c r="P447" s="199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  <c r="EN447" s="137"/>
      <c r="EO447" s="137"/>
      <c r="EP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</row>
    <row r="448" spans="1:155" s="151" customFormat="1" ht="13.5" customHeight="1">
      <c r="A448" s="161" t="s">
        <v>76</v>
      </c>
      <c r="B448" s="162"/>
      <c r="C448" s="162"/>
      <c r="D448" s="162"/>
      <c r="E448" s="160"/>
      <c r="F448" s="160"/>
      <c r="G448" s="160"/>
      <c r="H448" s="156"/>
      <c r="I448" s="156"/>
      <c r="J448" s="155"/>
      <c r="K448" s="155"/>
      <c r="L448" s="155"/>
      <c r="M448" s="155"/>
      <c r="N448" s="154"/>
      <c r="O448" s="153"/>
      <c r="P448" s="152"/>
    </row>
    <row r="449" spans="1:155" s="151" customFormat="1" ht="13.5" customHeight="1">
      <c r="A449" s="161" t="s">
        <v>77</v>
      </c>
      <c r="B449" s="162"/>
      <c r="C449" s="162"/>
      <c r="D449" s="162"/>
      <c r="E449" s="160"/>
      <c r="F449" s="160"/>
      <c r="G449" s="160"/>
      <c r="H449" s="156"/>
      <c r="I449" s="156"/>
      <c r="J449" s="155"/>
      <c r="K449" s="155"/>
      <c r="L449" s="155"/>
      <c r="M449" s="155"/>
      <c r="N449" s="154"/>
      <c r="O449" s="153"/>
      <c r="P449" s="152"/>
    </row>
    <row r="450" spans="1:155" s="151" customFormat="1" ht="13.5" customHeight="1">
      <c r="A450" s="161" t="s">
        <v>78</v>
      </c>
      <c r="B450" s="162"/>
      <c r="C450" s="162"/>
      <c r="D450" s="162"/>
      <c r="E450" s="160"/>
      <c r="F450" s="160"/>
      <c r="G450" s="160"/>
      <c r="H450" s="156"/>
      <c r="I450" s="156"/>
      <c r="J450" s="155"/>
      <c r="K450" s="155"/>
      <c r="L450" s="155"/>
      <c r="M450" s="155"/>
      <c r="N450" s="154"/>
      <c r="O450" s="153"/>
      <c r="P450" s="152"/>
    </row>
    <row r="451" spans="1:155" s="151" customFormat="1" ht="13.15" customHeight="1">
      <c r="A451" s="444" t="s">
        <v>141</v>
      </c>
      <c r="B451" s="160"/>
      <c r="C451" s="160"/>
      <c r="D451" s="160"/>
      <c r="E451" s="160"/>
      <c r="F451" s="160"/>
      <c r="G451" s="160"/>
      <c r="H451" s="156"/>
      <c r="I451" s="156"/>
      <c r="J451" s="155"/>
      <c r="K451" s="155"/>
      <c r="L451" s="155"/>
      <c r="M451" s="155"/>
      <c r="N451" s="154"/>
      <c r="O451" s="153"/>
      <c r="P451" s="152"/>
    </row>
    <row r="452" spans="1:155" s="151" customFormat="1" ht="15" customHeight="1">
      <c r="A452" s="321"/>
      <c r="B452" s="160"/>
      <c r="C452" s="160"/>
      <c r="D452" s="160"/>
      <c r="E452" s="160"/>
      <c r="F452" s="160"/>
      <c r="G452" s="160"/>
      <c r="H452" s="156"/>
      <c r="I452" s="156"/>
      <c r="J452" s="155"/>
      <c r="K452" s="155"/>
      <c r="L452" s="155"/>
      <c r="M452" s="155"/>
      <c r="N452" s="154"/>
      <c r="O452" s="153"/>
      <c r="P452" s="153"/>
    </row>
    <row r="453" spans="1:155" s="173" customFormat="1" ht="27" customHeight="1">
      <c r="A453" s="183" t="s">
        <v>58</v>
      </c>
      <c r="B453" s="182"/>
      <c r="C453" s="181"/>
      <c r="D453" s="181"/>
      <c r="E453" s="180"/>
      <c r="F453" s="180"/>
      <c r="G453" s="180"/>
      <c r="H453" s="179"/>
      <c r="I453" s="179"/>
      <c r="J453" s="706" t="str">
        <f>IF(OR(Résultats!$O16="",Résultats!$O16="Incomplet"),"",Résultats!$O16)</f>
        <v/>
      </c>
      <c r="K453" s="706"/>
      <c r="L453" s="706"/>
      <c r="M453" s="178" t="str">
        <f>"/"</f>
        <v>/</v>
      </c>
      <c r="N453" s="177">
        <f>Résultats!$O$4</f>
        <v>40</v>
      </c>
      <c r="O453" s="176"/>
      <c r="P453" s="175" t="str">
        <f>IF(OR(J453="",J453="Absent(e)",J453="Incomplet"),"",J453/N453)</f>
        <v/>
      </c>
      <c r="Q453" s="174"/>
      <c r="R453" s="174"/>
      <c r="S453" s="174"/>
      <c r="T453" s="174"/>
      <c r="U453" s="174"/>
      <c r="V453" s="174"/>
      <c r="W453" s="174"/>
      <c r="X453" s="174"/>
      <c r="Y453" s="174"/>
      <c r="Z453" s="174"/>
      <c r="AA453" s="174"/>
      <c r="AB453" s="174"/>
      <c r="AC453" s="174"/>
      <c r="AD453" s="174"/>
      <c r="AE453" s="174"/>
      <c r="AF453" s="174"/>
      <c r="AG453" s="174"/>
      <c r="AH453" s="174"/>
      <c r="AI453" s="174"/>
      <c r="AJ453" s="174"/>
      <c r="AK453" s="174"/>
      <c r="AL453" s="174"/>
      <c r="AM453" s="174"/>
      <c r="AN453" s="174"/>
    </row>
    <row r="454" spans="1:155" ht="14">
      <c r="A454" s="707" t="s">
        <v>60</v>
      </c>
      <c r="B454" s="708"/>
      <c r="C454" s="708"/>
      <c r="D454" s="708"/>
      <c r="E454" s="708"/>
      <c r="F454" s="358"/>
      <c r="G454" s="358"/>
      <c r="H454" s="709" t="str">
        <f>IF(OR(Résultats!$AY16="a",Résultats!$AY16="A",Résultats!$AY16=""),"",Résultats!$AY16)</f>
        <v/>
      </c>
      <c r="I454" s="709"/>
      <c r="J454" s="168" t="str">
        <f>"/"</f>
        <v>/</v>
      </c>
      <c r="K454" s="171">
        <f>Résultats!$AY$2</f>
        <v>18</v>
      </c>
      <c r="L454" s="166"/>
      <c r="M454" s="166"/>
      <c r="N454" s="165"/>
      <c r="O454" s="170"/>
      <c r="P454" s="164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  <c r="EN454" s="137"/>
      <c r="EO454" s="137"/>
      <c r="EP454" s="137"/>
      <c r="EQ454" s="137"/>
      <c r="ER454" s="137"/>
      <c r="ES454" s="137"/>
      <c r="ET454" s="137"/>
      <c r="EU454" s="137"/>
      <c r="EV454" s="137"/>
      <c r="EW454" s="137"/>
      <c r="EX454" s="137"/>
      <c r="EY454" s="137"/>
    </row>
    <row r="455" spans="1:155" s="173" customFormat="1" ht="13.5" customHeight="1">
      <c r="A455" s="197" t="s">
        <v>79</v>
      </c>
      <c r="B455" s="358"/>
      <c r="C455" s="358"/>
      <c r="D455" s="358"/>
      <c r="E455" s="358"/>
      <c r="F455" s="358"/>
      <c r="G455" s="358"/>
      <c r="H455" s="359"/>
      <c r="I455" s="359"/>
      <c r="J455" s="168"/>
      <c r="K455" s="167"/>
      <c r="L455" s="166"/>
      <c r="M455" s="166"/>
      <c r="N455" s="165"/>
      <c r="O455" s="170"/>
      <c r="P455" s="164"/>
      <c r="Q455" s="174"/>
      <c r="R455" s="174"/>
      <c r="S455" s="174"/>
      <c r="T455" s="174"/>
      <c r="U455" s="174"/>
      <c r="V455" s="174"/>
      <c r="W455" s="174"/>
      <c r="X455" s="174"/>
      <c r="Y455" s="174"/>
      <c r="Z455" s="174"/>
      <c r="AA455" s="174"/>
      <c r="AB455" s="174"/>
      <c r="AC455" s="174"/>
      <c r="AD455" s="174"/>
      <c r="AE455" s="174"/>
      <c r="AF455" s="174"/>
      <c r="AG455" s="174"/>
      <c r="AH455" s="174"/>
      <c r="AI455" s="174"/>
      <c r="AJ455" s="174"/>
      <c r="AK455" s="174"/>
      <c r="AL455" s="174"/>
      <c r="AM455" s="174"/>
      <c r="AN455" s="174"/>
    </row>
    <row r="456" spans="1:155" s="173" customFormat="1" ht="13.5" customHeight="1">
      <c r="A456" s="197" t="s">
        <v>143</v>
      </c>
      <c r="B456" s="358"/>
      <c r="C456" s="358"/>
      <c r="D456" s="358"/>
      <c r="E456" s="358"/>
      <c r="F456" s="358"/>
      <c r="G456" s="358"/>
      <c r="H456" s="359"/>
      <c r="I456" s="359"/>
      <c r="J456" s="168"/>
      <c r="K456" s="167"/>
      <c r="L456" s="166"/>
      <c r="M456" s="166"/>
      <c r="N456" s="165"/>
      <c r="O456" s="170"/>
      <c r="P456" s="164"/>
      <c r="R456" s="174"/>
      <c r="S456" s="174"/>
      <c r="T456" s="174"/>
      <c r="U456" s="174"/>
      <c r="V456" s="174"/>
      <c r="W456" s="174"/>
      <c r="X456" s="174"/>
      <c r="Y456" s="174"/>
      <c r="Z456" s="174"/>
      <c r="AA456" s="174"/>
      <c r="AB456" s="174"/>
      <c r="AC456" s="174"/>
      <c r="AD456" s="174"/>
      <c r="AE456" s="174"/>
      <c r="AF456" s="174"/>
      <c r="AG456" s="174"/>
      <c r="AH456" s="174"/>
      <c r="AI456" s="174"/>
      <c r="AJ456" s="174"/>
      <c r="AK456" s="174"/>
      <c r="AL456" s="174"/>
      <c r="AM456" s="174"/>
      <c r="AN456" s="174"/>
    </row>
    <row r="457" spans="1:155" s="173" customFormat="1" ht="13.5" customHeight="1">
      <c r="A457" s="197" t="s">
        <v>80</v>
      </c>
      <c r="B457" s="358"/>
      <c r="C457" s="358"/>
      <c r="D457" s="358"/>
      <c r="E457" s="358"/>
      <c r="F457" s="358"/>
      <c r="G457" s="358"/>
      <c r="H457" s="359"/>
      <c r="I457" s="359"/>
      <c r="J457" s="168"/>
      <c r="K457" s="167"/>
      <c r="L457" s="166"/>
      <c r="M457" s="166"/>
      <c r="N457" s="165"/>
      <c r="O457" s="170"/>
      <c r="P457" s="164"/>
      <c r="R457" s="174"/>
      <c r="S457" s="174"/>
      <c r="T457" s="174"/>
      <c r="U457" s="174"/>
      <c r="V457" s="174"/>
      <c r="W457" s="174"/>
      <c r="X457" s="174"/>
      <c r="Y457" s="174"/>
      <c r="Z457" s="174"/>
      <c r="AA457" s="174"/>
      <c r="AB457" s="174"/>
      <c r="AC457" s="174"/>
      <c r="AD457" s="174"/>
      <c r="AE457" s="174"/>
      <c r="AF457" s="174"/>
      <c r="AG457" s="174"/>
      <c r="AH457" s="174"/>
      <c r="AI457" s="174"/>
      <c r="AJ457" s="174"/>
      <c r="AK457" s="174"/>
      <c r="AL457" s="174"/>
      <c r="AM457" s="174"/>
      <c r="AN457" s="174"/>
    </row>
    <row r="458" spans="1:155" s="173" customFormat="1" ht="13.5" customHeight="1">
      <c r="A458" s="320" t="s">
        <v>85</v>
      </c>
      <c r="B458" s="358"/>
      <c r="C458" s="358"/>
      <c r="D458" s="358"/>
      <c r="E458" s="358"/>
      <c r="F458" s="358"/>
      <c r="G458" s="358"/>
      <c r="H458" s="359"/>
      <c r="I458" s="359"/>
      <c r="J458" s="168"/>
      <c r="K458" s="167"/>
      <c r="L458" s="166"/>
      <c r="M458" s="166"/>
      <c r="N458" s="165"/>
      <c r="O458" s="170"/>
      <c r="P458" s="164"/>
      <c r="R458" s="174"/>
      <c r="S458" s="174"/>
      <c r="T458" s="174"/>
      <c r="U458" s="174"/>
      <c r="V458" s="174"/>
      <c r="W458" s="174"/>
      <c r="X458" s="174"/>
      <c r="Y458" s="174"/>
      <c r="Z458" s="174"/>
      <c r="AA458" s="174"/>
      <c r="AB458" s="174"/>
      <c r="AC458" s="174"/>
      <c r="AD458" s="174"/>
      <c r="AE458" s="174"/>
      <c r="AF458" s="174"/>
      <c r="AG458" s="174"/>
      <c r="AH458" s="174"/>
      <c r="AI458" s="174"/>
      <c r="AJ458" s="174"/>
      <c r="AK458" s="174"/>
      <c r="AL458" s="174"/>
      <c r="AM458" s="174"/>
      <c r="AN458" s="174"/>
    </row>
    <row r="459" spans="1:155" s="186" customFormat="1" ht="18" customHeight="1">
      <c r="A459" s="710" t="s">
        <v>65</v>
      </c>
      <c r="B459" s="711"/>
      <c r="C459" s="711"/>
      <c r="D459" s="711"/>
      <c r="E459" s="711"/>
      <c r="F459" s="711"/>
      <c r="G459" s="711"/>
      <c r="H459" s="709" t="str">
        <f>IF(OR(Résultats!$BK16="Absent(e)",Résultats!$BK16="Incomplet"),"",Résultats!$BK16)</f>
        <v/>
      </c>
      <c r="I459" s="709"/>
      <c r="J459" s="172" t="str">
        <f>"/"</f>
        <v>/</v>
      </c>
      <c r="K459" s="171">
        <f>Résultats!$BK$2</f>
        <v>22</v>
      </c>
      <c r="L459" s="166"/>
      <c r="M459" s="166"/>
      <c r="N459" s="165"/>
      <c r="O459" s="170"/>
      <c r="P459" s="164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</row>
    <row r="460" spans="1:155" s="184" customFormat="1" ht="13.5" customHeight="1">
      <c r="A460" s="161" t="s">
        <v>81</v>
      </c>
      <c r="B460" s="162"/>
      <c r="C460" s="162"/>
      <c r="D460" s="162"/>
      <c r="E460" s="160"/>
      <c r="F460" s="159"/>
      <c r="G460" s="158"/>
      <c r="H460" s="157"/>
      <c r="I460" s="156"/>
      <c r="J460" s="155"/>
      <c r="K460" s="155"/>
      <c r="L460" s="155"/>
      <c r="M460" s="155"/>
      <c r="N460" s="154"/>
      <c r="O460" s="153"/>
      <c r="P460" s="152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</row>
    <row r="461" spans="1:155" s="173" customFormat="1" ht="13.5" customHeight="1">
      <c r="A461" s="161" t="s">
        <v>83</v>
      </c>
      <c r="B461" s="162"/>
      <c r="C461" s="162"/>
      <c r="D461" s="162"/>
      <c r="E461" s="160"/>
      <c r="F461" s="159"/>
      <c r="G461" s="158"/>
      <c r="H461" s="157"/>
      <c r="I461" s="156"/>
      <c r="J461" s="155"/>
      <c r="K461" s="155"/>
      <c r="L461" s="155"/>
      <c r="M461" s="155"/>
      <c r="N461" s="154"/>
      <c r="O461" s="153"/>
      <c r="P461" s="152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  <c r="AA461" s="174"/>
      <c r="AB461" s="174"/>
      <c r="AC461" s="174"/>
      <c r="AD461" s="174"/>
      <c r="AE461" s="174"/>
      <c r="AF461" s="174"/>
      <c r="AG461" s="174"/>
      <c r="AH461" s="174"/>
      <c r="AI461" s="174"/>
      <c r="AJ461" s="174"/>
      <c r="AK461" s="174"/>
      <c r="AL461" s="174"/>
      <c r="AM461" s="174"/>
      <c r="AN461" s="174"/>
    </row>
    <row r="462" spans="1:155" s="163" customFormat="1" ht="13.5" customHeight="1">
      <c r="A462" s="161" t="s">
        <v>82</v>
      </c>
      <c r="B462" s="160"/>
      <c r="C462" s="160"/>
      <c r="D462" s="160"/>
      <c r="E462" s="160"/>
      <c r="F462" s="159"/>
      <c r="G462" s="158"/>
      <c r="H462" s="157"/>
      <c r="I462" s="156"/>
      <c r="J462" s="155"/>
      <c r="K462" s="155"/>
      <c r="L462" s="155"/>
      <c r="M462" s="155"/>
      <c r="N462" s="154"/>
      <c r="O462" s="153"/>
      <c r="P462" s="152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</row>
    <row r="463" spans="1:155">
      <c r="A463" s="363"/>
      <c r="B463" s="150"/>
      <c r="C463" s="150"/>
      <c r="D463" s="149"/>
      <c r="E463" s="361"/>
      <c r="F463" s="361"/>
      <c r="G463" s="361"/>
      <c r="H463" s="361"/>
      <c r="I463" s="361"/>
      <c r="J463" s="361"/>
      <c r="K463" s="148"/>
      <c r="L463" s="147"/>
      <c r="M463" s="146"/>
      <c r="N463" s="361"/>
      <c r="O463" s="361"/>
      <c r="P463" s="361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  <c r="EN463" s="137"/>
      <c r="EO463" s="137"/>
      <c r="EP463" s="137"/>
      <c r="EQ463" s="137"/>
      <c r="ER463" s="137"/>
      <c r="ES463" s="137"/>
      <c r="ET463" s="137"/>
      <c r="EU463" s="137"/>
      <c r="EV463" s="137"/>
      <c r="EW463" s="137"/>
      <c r="EX463" s="137"/>
      <c r="EY463" s="137"/>
    </row>
    <row r="464" spans="1:155">
      <c r="A464" s="363"/>
      <c r="B464" s="150"/>
      <c r="C464" s="150"/>
      <c r="D464" s="149"/>
      <c r="E464" s="361"/>
      <c r="F464" s="361"/>
      <c r="G464" s="361"/>
      <c r="H464" s="361"/>
      <c r="I464" s="361"/>
      <c r="J464" s="361"/>
      <c r="K464" s="148"/>
      <c r="L464" s="147"/>
      <c r="M464" s="146"/>
      <c r="N464" s="361"/>
      <c r="O464" s="361"/>
      <c r="P464" s="361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  <c r="EN464" s="137"/>
      <c r="EO464" s="137"/>
      <c r="EP464" s="137"/>
      <c r="EQ464" s="137"/>
      <c r="ER464" s="137"/>
      <c r="ES464" s="137"/>
      <c r="ET464" s="137"/>
      <c r="EU464" s="137"/>
      <c r="EV464" s="137"/>
      <c r="EW464" s="137"/>
      <c r="EX464" s="137"/>
      <c r="EY464" s="137"/>
    </row>
    <row r="466" spans="1:155" ht="15.5">
      <c r="A466" s="721"/>
      <c r="B466" s="721"/>
      <c r="C466" s="721"/>
      <c r="D466" s="721"/>
      <c r="E466" s="721"/>
      <c r="F466" s="721"/>
      <c r="G466" s="721"/>
      <c r="H466" s="721"/>
      <c r="I466" s="721"/>
      <c r="J466" s="721"/>
      <c r="K466" s="721"/>
      <c r="L466" s="721"/>
      <c r="M466" s="721"/>
      <c r="N466" s="721"/>
      <c r="O466" s="721"/>
      <c r="P466" s="721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</row>
    <row r="467" spans="1:155" ht="15.5">
      <c r="A467" s="722" t="s">
        <v>43</v>
      </c>
      <c r="B467" s="722"/>
      <c r="C467" s="722"/>
      <c r="D467" s="722"/>
      <c r="E467" s="722"/>
      <c r="F467" s="722"/>
      <c r="G467" s="722"/>
      <c r="H467" s="722"/>
      <c r="I467" s="722"/>
      <c r="J467" s="722"/>
      <c r="K467" s="722"/>
      <c r="L467" s="722"/>
      <c r="M467" s="722"/>
      <c r="N467" s="722"/>
      <c r="O467" s="722"/>
      <c r="P467" s="722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  <c r="EN467" s="137"/>
      <c r="EO467" s="137"/>
      <c r="EP467" s="137"/>
      <c r="EQ467" s="137"/>
      <c r="ER467" s="137"/>
      <c r="ES467" s="137"/>
      <c r="ET467" s="137"/>
      <c r="EU467" s="137"/>
      <c r="EV467" s="137"/>
      <c r="EW467" s="137"/>
      <c r="EX467" s="137"/>
      <c r="EY467" s="137"/>
    </row>
    <row r="468" spans="1:155">
      <c r="A468" s="213"/>
      <c r="B468" s="150"/>
      <c r="C468" s="150"/>
      <c r="D468" s="149"/>
      <c r="E468" s="150"/>
      <c r="F468" s="150"/>
      <c r="G468" s="150"/>
      <c r="H468" s="150"/>
      <c r="I468" s="150"/>
      <c r="J468" s="361"/>
      <c r="K468" s="148"/>
      <c r="L468" s="147"/>
      <c r="M468" s="146"/>
      <c r="N468" s="150"/>
      <c r="O468" s="150"/>
      <c r="P468" s="198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</row>
    <row r="469" spans="1:155" ht="18">
      <c r="A469" s="723" t="s">
        <v>253</v>
      </c>
      <c r="B469" s="723"/>
      <c r="C469" s="723"/>
      <c r="D469" s="723"/>
      <c r="E469" s="723"/>
      <c r="F469" s="723"/>
      <c r="G469" s="723"/>
      <c r="H469" s="723"/>
      <c r="I469" s="723"/>
      <c r="J469" s="723"/>
      <c r="K469" s="723"/>
      <c r="L469" s="723"/>
      <c r="M469" s="723"/>
      <c r="N469" s="723"/>
      <c r="O469" s="723"/>
      <c r="P469" s="723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  <c r="EN469" s="137"/>
      <c r="EO469" s="137"/>
      <c r="EP469" s="137"/>
      <c r="EQ469" s="137"/>
      <c r="ER469" s="137"/>
      <c r="ES469" s="137"/>
      <c r="ET469" s="137"/>
      <c r="EU469" s="137"/>
      <c r="EV469" s="137"/>
      <c r="EW469" s="137"/>
      <c r="EX469" s="137"/>
      <c r="EY469" s="137"/>
    </row>
    <row r="470" spans="1:155">
      <c r="A470" s="213"/>
      <c r="B470" s="150"/>
      <c r="C470" s="150"/>
      <c r="D470" s="149"/>
      <c r="E470" s="150"/>
      <c r="F470" s="150"/>
      <c r="G470" s="150"/>
      <c r="H470" s="150"/>
      <c r="I470" s="150"/>
      <c r="J470" s="361"/>
      <c r="K470" s="148"/>
      <c r="L470" s="147"/>
      <c r="M470" s="146"/>
      <c r="N470" s="150"/>
      <c r="O470" s="150"/>
      <c r="P470" s="198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  <c r="EN470" s="137"/>
      <c r="EO470" s="137"/>
      <c r="EP470" s="137"/>
      <c r="EQ470" s="137"/>
      <c r="ER470" s="137"/>
      <c r="ES470" s="137"/>
      <c r="ET470" s="137"/>
      <c r="EU470" s="137"/>
      <c r="EV470" s="137"/>
      <c r="EW470" s="137"/>
      <c r="EX470" s="137"/>
      <c r="EY470" s="137"/>
    </row>
    <row r="471" spans="1:155">
      <c r="A471" s="213"/>
      <c r="B471" s="720">
        <f>'Encodage réponses Es'!$B$1:$I$1</f>
        <v>0</v>
      </c>
      <c r="C471" s="720"/>
      <c r="D471" s="720"/>
      <c r="E471" s="720"/>
      <c r="F471" s="720"/>
      <c r="G471" s="720"/>
      <c r="H471" s="720"/>
      <c r="I471" s="720"/>
      <c r="J471" s="720"/>
      <c r="K471" s="720"/>
      <c r="L471" s="720"/>
      <c r="M471" s="720"/>
      <c r="N471" s="720"/>
      <c r="O471" s="150"/>
      <c r="P471" s="198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</row>
    <row r="472" spans="1:155" ht="27" customHeight="1">
      <c r="A472" s="238" t="s">
        <v>44</v>
      </c>
      <c r="B472" s="238">
        <f>'Encodage réponses Es'!$C$3</f>
        <v>0</v>
      </c>
      <c r="C472" s="150"/>
      <c r="D472" s="149"/>
      <c r="E472" s="150"/>
      <c r="F472" s="150"/>
      <c r="G472" s="150"/>
      <c r="H472" s="150"/>
      <c r="I472" s="150"/>
      <c r="J472" s="361"/>
      <c r="K472" s="148"/>
      <c r="L472" s="147"/>
      <c r="M472" s="146"/>
      <c r="N472" s="150"/>
      <c r="O472" s="150"/>
      <c r="P472" s="198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</row>
    <row r="473" spans="1:155" ht="15.5">
      <c r="A473" s="724" t="str">
        <f>CONCATENATE("Synthèse des résultats de l'élève : ",Résultats!$E17," ",Résultats!$F17)</f>
        <v xml:space="preserve">Synthèse des résultats de l'élève :  </v>
      </c>
      <c r="B473" s="724"/>
      <c r="C473" s="724"/>
      <c r="D473" s="724"/>
      <c r="E473" s="724"/>
      <c r="F473" s="724"/>
      <c r="G473" s="724"/>
      <c r="H473" s="724"/>
      <c r="I473" s="724"/>
      <c r="J473" s="724"/>
      <c r="K473" s="724"/>
      <c r="L473" s="237"/>
      <c r="M473" s="718" t="str">
        <f>IF(Résultats!$J472="Absent(e)","Absent(e)",IF(Résultats!$J472="Incomplet","Incomplet",""))</f>
        <v/>
      </c>
      <c r="N473" s="718"/>
      <c r="O473" s="718"/>
      <c r="P473" s="718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</row>
    <row r="474" spans="1:155" ht="15.5">
      <c r="A474" s="236"/>
      <c r="B474" s="235"/>
      <c r="C474" s="150"/>
      <c r="D474" s="149"/>
      <c r="E474" s="150"/>
      <c r="F474" s="150"/>
      <c r="G474" s="150"/>
      <c r="H474" s="150"/>
      <c r="I474" s="150"/>
      <c r="J474" s="361"/>
      <c r="K474" s="148"/>
      <c r="L474" s="147"/>
      <c r="M474" s="146"/>
      <c r="N474" s="150"/>
      <c r="O474" s="150"/>
      <c r="P474" s="198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  <c r="EN474" s="137"/>
      <c r="EO474" s="137"/>
      <c r="EP474" s="137"/>
      <c r="EQ474" s="137"/>
      <c r="ER474" s="137"/>
      <c r="ES474" s="137"/>
      <c r="ET474" s="137"/>
      <c r="EU474" s="137"/>
      <c r="EV474" s="137"/>
      <c r="EW474" s="137"/>
      <c r="EX474" s="137"/>
      <c r="EY474" s="137"/>
    </row>
    <row r="475" spans="1:155" s="173" customFormat="1" ht="18" customHeight="1">
      <c r="A475" s="234" t="s">
        <v>47</v>
      </c>
      <c r="B475" s="233"/>
      <c r="C475" s="362"/>
      <c r="D475" s="228"/>
      <c r="E475" s="232"/>
      <c r="F475" s="232"/>
      <c r="G475" s="232"/>
      <c r="H475" s="232"/>
      <c r="I475" s="232"/>
      <c r="J475" s="231"/>
      <c r="K475" s="230"/>
      <c r="L475" s="229"/>
      <c r="M475" s="228"/>
      <c r="N475" s="227" t="str">
        <f>IF(OR(Résultats!$J17="Absent(e)",Résultats!$J17="Incomplet"),"",Résultats!$J17)</f>
        <v/>
      </c>
      <c r="O475" s="226" t="str">
        <f>"/"</f>
        <v>/</v>
      </c>
      <c r="P475" s="225">
        <f>Résultats!$J$4</f>
        <v>80</v>
      </c>
      <c r="Q475" s="174"/>
      <c r="R475" s="174"/>
      <c r="S475" s="174"/>
      <c r="T475" s="174"/>
      <c r="U475" s="174"/>
      <c r="V475" s="174"/>
      <c r="W475" s="174"/>
      <c r="X475" s="174"/>
      <c r="Y475" s="174"/>
      <c r="Z475" s="174"/>
      <c r="AA475" s="174"/>
      <c r="AB475" s="174"/>
      <c r="AC475" s="174"/>
      <c r="AD475" s="174"/>
      <c r="AE475" s="174"/>
      <c r="AF475" s="174"/>
      <c r="AG475" s="174"/>
      <c r="AH475" s="174"/>
      <c r="AI475" s="174"/>
      <c r="AJ475" s="174"/>
      <c r="AK475" s="174"/>
      <c r="AL475" s="174"/>
      <c r="AM475" s="174"/>
      <c r="AN475" s="174"/>
    </row>
    <row r="476" spans="1:155" ht="14">
      <c r="A476" s="224"/>
      <c r="B476" s="221"/>
      <c r="C476" s="220"/>
      <c r="D476" s="219"/>
      <c r="E476" s="218"/>
      <c r="F476" s="218"/>
      <c r="G476" s="218"/>
      <c r="H476" s="218"/>
      <c r="I476" s="218"/>
      <c r="J476" s="217"/>
      <c r="K476" s="216"/>
      <c r="L476" s="215"/>
      <c r="M476" s="214"/>
      <c r="N476" s="219"/>
      <c r="O476" s="219"/>
      <c r="P476" s="223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</row>
    <row r="477" spans="1:155" ht="15.5">
      <c r="A477" s="222"/>
      <c r="B477" s="221"/>
      <c r="C477" s="220"/>
      <c r="D477" s="219"/>
      <c r="E477" s="218"/>
      <c r="F477" s="218"/>
      <c r="G477" s="218"/>
      <c r="H477" s="218"/>
      <c r="I477" s="218"/>
      <c r="J477" s="217"/>
      <c r="K477" s="216"/>
      <c r="L477" s="215"/>
      <c r="M477" s="214"/>
      <c r="N477" s="719" t="str">
        <f>IF(N475="","",N475/P475)</f>
        <v/>
      </c>
      <c r="O477" s="719"/>
      <c r="P477" s="719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  <c r="EN477" s="137"/>
      <c r="EO477" s="137"/>
      <c r="EP477" s="137"/>
      <c r="EQ477" s="137"/>
      <c r="ER477" s="137"/>
      <c r="ES477" s="137"/>
      <c r="ET477" s="137"/>
      <c r="EU477" s="137"/>
      <c r="EV477" s="137"/>
      <c r="EW477" s="137"/>
      <c r="EX477" s="137"/>
      <c r="EY477" s="137"/>
    </row>
    <row r="478" spans="1:155">
      <c r="A478" s="213"/>
      <c r="B478" s="150"/>
      <c r="C478" s="150"/>
      <c r="D478" s="149"/>
      <c r="E478" s="150"/>
      <c r="F478" s="150"/>
      <c r="G478" s="150"/>
      <c r="H478" s="150"/>
      <c r="I478" s="150"/>
      <c r="J478" s="361"/>
      <c r="K478" s="148"/>
      <c r="L478" s="147"/>
      <c r="M478" s="212"/>
      <c r="N478" s="149"/>
      <c r="O478" s="149"/>
      <c r="P478" s="198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</row>
    <row r="479" spans="1:155" s="173" customFormat="1" ht="27" customHeight="1">
      <c r="A479" s="183" t="s">
        <v>57</v>
      </c>
      <c r="B479" s="182"/>
      <c r="C479" s="181"/>
      <c r="D479" s="181"/>
      <c r="E479" s="180"/>
      <c r="F479" s="180"/>
      <c r="G479" s="180"/>
      <c r="H479" s="179"/>
      <c r="I479" s="179"/>
      <c r="J479" s="706" t="str">
        <f>IF(Résultats!$M17="","",Résultats!$M17)</f>
        <v/>
      </c>
      <c r="K479" s="706"/>
      <c r="L479" s="706"/>
      <c r="M479" s="178" t="str">
        <f>"/"</f>
        <v>/</v>
      </c>
      <c r="N479" s="177">
        <f>Résultats!$M$4</f>
        <v>40</v>
      </c>
      <c r="O479" s="176"/>
      <c r="P479" s="175" t="str">
        <f>IF(OR(J479="",J479="Absent(e)",J479="Incomplet"),"",J479/N479)</f>
        <v/>
      </c>
      <c r="Q479" s="174"/>
      <c r="R479" s="174"/>
      <c r="S479" s="174"/>
      <c r="T479" s="174"/>
      <c r="U479" s="174"/>
      <c r="V479" s="174"/>
      <c r="W479" s="174"/>
      <c r="X479" s="174"/>
      <c r="Y479" s="174"/>
      <c r="Z479" s="174"/>
      <c r="AA479" s="174"/>
      <c r="AB479" s="174"/>
      <c r="AC479" s="174"/>
      <c r="AD479" s="174"/>
      <c r="AE479" s="174"/>
      <c r="AF479" s="174"/>
      <c r="AG479" s="174"/>
      <c r="AH479" s="174"/>
      <c r="AI479" s="174"/>
      <c r="AJ479" s="174"/>
      <c r="AK479" s="174"/>
      <c r="AL479" s="174"/>
      <c r="AM479" s="174"/>
      <c r="AN479" s="174"/>
    </row>
    <row r="480" spans="1:155" s="173" customFormat="1" ht="18" customHeight="1">
      <c r="A480" s="707" t="s">
        <v>73</v>
      </c>
      <c r="B480" s="708"/>
      <c r="C480" s="708"/>
      <c r="D480" s="708"/>
      <c r="E480" s="708"/>
      <c r="F480" s="358"/>
      <c r="G480" s="358"/>
      <c r="H480" s="709" t="str">
        <f>IF(OR(Résultats!$AA17="Absent(e)",Résultats!$AA17="Incomplet"),"",Résultats!$AA17)</f>
        <v/>
      </c>
      <c r="I480" s="709"/>
      <c r="J480" s="168" t="str">
        <f>"/"</f>
        <v>/</v>
      </c>
      <c r="K480" s="167">
        <f>Résultats!$AA$2</f>
        <v>19</v>
      </c>
      <c r="L480" s="191"/>
      <c r="M480" s="191"/>
      <c r="N480" s="190"/>
      <c r="O480" s="189"/>
      <c r="P480" s="188"/>
      <c r="R480" s="174"/>
      <c r="S480" s="174"/>
      <c r="T480" s="174"/>
      <c r="U480" s="174"/>
      <c r="V480" s="174"/>
      <c r="W480" s="174"/>
      <c r="X480" s="174"/>
      <c r="Y480" s="174"/>
      <c r="Z480" s="174"/>
      <c r="AA480" s="174"/>
      <c r="AB480" s="174"/>
      <c r="AC480" s="174"/>
      <c r="AD480" s="174"/>
      <c r="AE480" s="174"/>
      <c r="AF480" s="174"/>
      <c r="AG480" s="174"/>
      <c r="AH480" s="174"/>
      <c r="AI480" s="174"/>
      <c r="AJ480" s="174"/>
      <c r="AK480" s="174"/>
      <c r="AL480" s="174"/>
      <c r="AM480" s="174"/>
      <c r="AN480" s="174"/>
    </row>
    <row r="481" spans="1:155" s="173" customFormat="1" ht="13.5" customHeight="1">
      <c r="A481" s="197" t="s">
        <v>139</v>
      </c>
      <c r="B481" s="196"/>
      <c r="C481" s="196"/>
      <c r="D481" s="196"/>
      <c r="E481" s="196"/>
      <c r="F481" s="196"/>
      <c r="G481" s="196"/>
      <c r="H481" s="195"/>
      <c r="I481" s="194"/>
      <c r="J481" s="193"/>
      <c r="K481" s="192"/>
      <c r="L481" s="191"/>
      <c r="M481" s="191"/>
      <c r="N481" s="190"/>
      <c r="O481" s="189"/>
      <c r="P481" s="188"/>
      <c r="R481" s="174"/>
      <c r="S481" s="174"/>
      <c r="T481" s="174"/>
      <c r="U481" s="174"/>
      <c r="V481" s="174"/>
      <c r="W481" s="174"/>
      <c r="X481" s="174"/>
      <c r="Y481" s="174"/>
      <c r="Z481" s="174"/>
      <c r="AA481" s="174"/>
      <c r="AB481" s="174"/>
      <c r="AC481" s="174"/>
      <c r="AD481" s="174"/>
      <c r="AE481" s="174"/>
      <c r="AF481" s="174"/>
      <c r="AG481" s="174"/>
      <c r="AH481" s="174"/>
      <c r="AI481" s="174"/>
      <c r="AJ481" s="174"/>
      <c r="AK481" s="174"/>
      <c r="AL481" s="174"/>
      <c r="AM481" s="174"/>
      <c r="AN481" s="174"/>
    </row>
    <row r="482" spans="1:155" s="173" customFormat="1" ht="13.5" customHeight="1">
      <c r="A482" s="197" t="s">
        <v>142</v>
      </c>
      <c r="B482" s="196"/>
      <c r="C482" s="196"/>
      <c r="D482" s="196"/>
      <c r="E482" s="196"/>
      <c r="F482" s="196"/>
      <c r="G482" s="196"/>
      <c r="H482" s="195"/>
      <c r="I482" s="194"/>
      <c r="J482" s="193"/>
      <c r="K482" s="192"/>
      <c r="L482" s="191"/>
      <c r="M482" s="191"/>
      <c r="N482" s="190"/>
      <c r="O482" s="189"/>
      <c r="P482" s="188"/>
      <c r="R482" s="174"/>
      <c r="S482" s="174"/>
      <c r="T482" s="174"/>
      <c r="U482" s="174"/>
      <c r="V482" s="174"/>
      <c r="W482" s="174"/>
      <c r="X482" s="174"/>
      <c r="Y482" s="174"/>
      <c r="Z482" s="174"/>
      <c r="AA482" s="174"/>
      <c r="AB482" s="174"/>
      <c r="AC482" s="174"/>
      <c r="AD482" s="174"/>
      <c r="AE482" s="174"/>
      <c r="AF482" s="174"/>
      <c r="AG482" s="174"/>
      <c r="AH482" s="174"/>
      <c r="AI482" s="174"/>
      <c r="AJ482" s="174"/>
      <c r="AK482" s="174"/>
      <c r="AL482" s="174"/>
      <c r="AM482" s="174"/>
      <c r="AN482" s="174"/>
    </row>
    <row r="483" spans="1:155" s="186" customFormat="1" ht="13.5" customHeight="1">
      <c r="A483" s="197" t="s">
        <v>74</v>
      </c>
      <c r="B483" s="211"/>
      <c r="C483" s="211"/>
      <c r="D483" s="211"/>
      <c r="E483" s="211"/>
      <c r="F483" s="211"/>
      <c r="G483" s="211"/>
      <c r="H483" s="210"/>
      <c r="I483" s="209"/>
      <c r="J483" s="208"/>
      <c r="K483" s="208"/>
      <c r="L483" s="208"/>
      <c r="M483" s="208"/>
      <c r="N483" s="207"/>
      <c r="O483" s="206"/>
      <c r="P483" s="205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</row>
    <row r="484" spans="1:155" s="186" customFormat="1" ht="13.5" customHeight="1">
      <c r="A484" s="197" t="s">
        <v>84</v>
      </c>
      <c r="B484" s="211"/>
      <c r="C484" s="211"/>
      <c r="D484" s="211"/>
      <c r="E484" s="211"/>
      <c r="F484" s="211"/>
      <c r="G484" s="211"/>
      <c r="H484" s="210"/>
      <c r="I484" s="209"/>
      <c r="J484" s="208"/>
      <c r="K484" s="208"/>
      <c r="L484" s="208"/>
      <c r="M484" s="208"/>
      <c r="N484" s="207"/>
      <c r="O484" s="206"/>
      <c r="P484" s="205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</row>
    <row r="485" spans="1:155" s="203" customFormat="1" ht="13.5" customHeight="1">
      <c r="A485" s="197" t="s">
        <v>75</v>
      </c>
      <c r="B485" s="211"/>
      <c r="C485" s="211"/>
      <c r="D485" s="211"/>
      <c r="E485" s="211"/>
      <c r="F485" s="211"/>
      <c r="G485" s="211"/>
      <c r="H485" s="210"/>
      <c r="I485" s="209"/>
      <c r="J485" s="208"/>
      <c r="K485" s="208"/>
      <c r="L485" s="208"/>
      <c r="M485" s="208"/>
      <c r="N485" s="207"/>
      <c r="O485" s="206"/>
      <c r="P485" s="205"/>
      <c r="R485" s="204"/>
      <c r="S485" s="204"/>
      <c r="T485" s="204"/>
      <c r="U485" s="204"/>
      <c r="V485" s="204"/>
      <c r="W485" s="204"/>
      <c r="X485" s="204"/>
      <c r="Y485" s="204"/>
      <c r="Z485" s="204"/>
      <c r="AA485" s="204"/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</row>
    <row r="486" spans="1:155" ht="30" customHeight="1">
      <c r="A486" s="703" t="s">
        <v>54</v>
      </c>
      <c r="B486" s="704"/>
      <c r="C486" s="704"/>
      <c r="D486" s="704"/>
      <c r="E486" s="704"/>
      <c r="F486" s="360"/>
      <c r="G486" s="360"/>
      <c r="H486" s="705" t="str">
        <f>IF(OR(Résultats!$AN17="Absent(e)",Résultats!$AN17="Incomplet"),"",Résultats!$AN17)</f>
        <v/>
      </c>
      <c r="I486" s="705"/>
      <c r="J486" s="172" t="str">
        <f>"/"</f>
        <v>/</v>
      </c>
      <c r="K486" s="171">
        <f>Résultats!$AN$2</f>
        <v>21</v>
      </c>
      <c r="L486" s="202"/>
      <c r="M486" s="202"/>
      <c r="N486" s="201"/>
      <c r="O486" s="200"/>
      <c r="P486" s="199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  <c r="EN486" s="137"/>
      <c r="EO486" s="137"/>
      <c r="EP486" s="137"/>
      <c r="EQ486" s="137"/>
      <c r="ER486" s="137"/>
      <c r="ES486" s="137"/>
      <c r="ET486" s="137"/>
      <c r="EU486" s="137"/>
      <c r="EV486" s="137"/>
      <c r="EW486" s="137"/>
      <c r="EX486" s="137"/>
      <c r="EY486" s="137"/>
    </row>
    <row r="487" spans="1:155" s="151" customFormat="1" ht="13.5" customHeight="1">
      <c r="A487" s="161" t="s">
        <v>76</v>
      </c>
      <c r="B487" s="162"/>
      <c r="C487" s="162"/>
      <c r="D487" s="162"/>
      <c r="E487" s="160"/>
      <c r="F487" s="160"/>
      <c r="G487" s="160"/>
      <c r="H487" s="156"/>
      <c r="I487" s="156"/>
      <c r="J487" s="155"/>
      <c r="K487" s="155"/>
      <c r="L487" s="155"/>
      <c r="M487" s="155"/>
      <c r="N487" s="154"/>
      <c r="O487" s="153"/>
      <c r="P487" s="152"/>
    </row>
    <row r="488" spans="1:155" s="151" customFormat="1" ht="13.5" customHeight="1">
      <c r="A488" s="161" t="s">
        <v>77</v>
      </c>
      <c r="B488" s="162"/>
      <c r="C488" s="162"/>
      <c r="D488" s="162"/>
      <c r="E488" s="160"/>
      <c r="F488" s="160"/>
      <c r="G488" s="160"/>
      <c r="H488" s="156"/>
      <c r="I488" s="156"/>
      <c r="J488" s="155"/>
      <c r="K488" s="155"/>
      <c r="L488" s="155"/>
      <c r="M488" s="155"/>
      <c r="N488" s="154"/>
      <c r="O488" s="153"/>
      <c r="P488" s="152"/>
    </row>
    <row r="489" spans="1:155" s="151" customFormat="1" ht="13.5" customHeight="1">
      <c r="A489" s="161" t="s">
        <v>78</v>
      </c>
      <c r="B489" s="162"/>
      <c r="C489" s="162"/>
      <c r="D489" s="162"/>
      <c r="E489" s="160"/>
      <c r="F489" s="160"/>
      <c r="G489" s="160"/>
      <c r="H489" s="156"/>
      <c r="I489" s="156"/>
      <c r="J489" s="155"/>
      <c r="K489" s="155"/>
      <c r="L489" s="155"/>
      <c r="M489" s="155"/>
      <c r="N489" s="154"/>
      <c r="O489" s="153"/>
      <c r="P489" s="152"/>
    </row>
    <row r="490" spans="1:155" s="151" customFormat="1" ht="13.5" customHeight="1">
      <c r="A490" s="444" t="s">
        <v>141</v>
      </c>
      <c r="B490" s="160"/>
      <c r="C490" s="160"/>
      <c r="D490" s="160"/>
      <c r="E490" s="160"/>
      <c r="F490" s="160"/>
      <c r="G490" s="160"/>
      <c r="H490" s="156"/>
      <c r="I490" s="156"/>
      <c r="J490" s="155"/>
      <c r="K490" s="155"/>
      <c r="L490" s="155"/>
      <c r="M490" s="155"/>
      <c r="N490" s="154"/>
      <c r="O490" s="153"/>
      <c r="P490" s="152"/>
    </row>
    <row r="491" spans="1:155" s="151" customFormat="1" ht="15" customHeight="1">
      <c r="A491" s="321"/>
      <c r="B491" s="160"/>
      <c r="C491" s="160"/>
      <c r="D491" s="160"/>
      <c r="E491" s="160"/>
      <c r="F491" s="160"/>
      <c r="G491" s="160"/>
      <c r="H491" s="156"/>
      <c r="I491" s="156"/>
      <c r="J491" s="155"/>
      <c r="K491" s="155"/>
      <c r="L491" s="155"/>
      <c r="M491" s="155"/>
      <c r="N491" s="154"/>
      <c r="O491" s="153"/>
      <c r="P491" s="153"/>
    </row>
    <row r="492" spans="1:155" s="173" customFormat="1" ht="27" customHeight="1">
      <c r="A492" s="183" t="s">
        <v>58</v>
      </c>
      <c r="B492" s="182"/>
      <c r="C492" s="181"/>
      <c r="D492" s="181"/>
      <c r="E492" s="180"/>
      <c r="F492" s="180"/>
      <c r="G492" s="180"/>
      <c r="H492" s="179"/>
      <c r="I492" s="179"/>
      <c r="J492" s="706" t="str">
        <f>IF(OR(Résultats!$O17="",Résultats!$O17="Incomplet"),"",Résultats!$O17)</f>
        <v/>
      </c>
      <c r="K492" s="706"/>
      <c r="L492" s="706"/>
      <c r="M492" s="178" t="str">
        <f>"/"</f>
        <v>/</v>
      </c>
      <c r="N492" s="177">
        <f>Résultats!$O$4</f>
        <v>40</v>
      </c>
      <c r="O492" s="176"/>
      <c r="P492" s="175" t="str">
        <f>IF(OR(J492="",J492="Absent(e)",J492="Incomplet"),"",J492/N492)</f>
        <v/>
      </c>
      <c r="Q492" s="174"/>
      <c r="R492" s="174"/>
      <c r="S492" s="174"/>
      <c r="T492" s="174"/>
      <c r="U492" s="174"/>
      <c r="V492" s="174"/>
      <c r="W492" s="174"/>
      <c r="X492" s="174"/>
      <c r="Y492" s="174"/>
      <c r="Z492" s="174"/>
      <c r="AA492" s="174"/>
      <c r="AB492" s="174"/>
      <c r="AC492" s="174"/>
      <c r="AD492" s="174"/>
      <c r="AE492" s="174"/>
      <c r="AF492" s="174"/>
      <c r="AG492" s="174"/>
      <c r="AH492" s="174"/>
      <c r="AI492" s="174"/>
      <c r="AJ492" s="174"/>
      <c r="AK492" s="174"/>
      <c r="AL492" s="174"/>
      <c r="AM492" s="174"/>
      <c r="AN492" s="174"/>
    </row>
    <row r="493" spans="1:155" ht="14">
      <c r="A493" s="707" t="s">
        <v>60</v>
      </c>
      <c r="B493" s="708"/>
      <c r="C493" s="708"/>
      <c r="D493" s="708"/>
      <c r="E493" s="708"/>
      <c r="F493" s="358"/>
      <c r="G493" s="358"/>
      <c r="H493" s="709" t="str">
        <f>IF(OR(Résultats!$AY17="a",Résultats!$AY17="A",Résultats!$AY17=""),"",Résultats!$AY17)</f>
        <v/>
      </c>
      <c r="I493" s="709"/>
      <c r="J493" s="168" t="str">
        <f>"/"</f>
        <v>/</v>
      </c>
      <c r="K493" s="171">
        <f>Résultats!$AY$2</f>
        <v>18</v>
      </c>
      <c r="L493" s="166"/>
      <c r="M493" s="166"/>
      <c r="N493" s="165"/>
      <c r="O493" s="170"/>
      <c r="P493" s="164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</row>
    <row r="494" spans="1:155" s="173" customFormat="1" ht="13.5" customHeight="1">
      <c r="A494" s="197" t="s">
        <v>79</v>
      </c>
      <c r="B494" s="358"/>
      <c r="C494" s="358"/>
      <c r="D494" s="358"/>
      <c r="E494" s="358"/>
      <c r="F494" s="358"/>
      <c r="G494" s="358"/>
      <c r="H494" s="359"/>
      <c r="I494" s="359"/>
      <c r="J494" s="168"/>
      <c r="K494" s="167"/>
      <c r="L494" s="166"/>
      <c r="M494" s="166"/>
      <c r="N494" s="165"/>
      <c r="O494" s="170"/>
      <c r="P494" s="164"/>
      <c r="Q494" s="174"/>
      <c r="R494" s="174"/>
      <c r="S494" s="174"/>
      <c r="T494" s="174"/>
      <c r="U494" s="174"/>
      <c r="V494" s="174"/>
      <c r="W494" s="174"/>
      <c r="X494" s="174"/>
      <c r="Y494" s="174"/>
      <c r="Z494" s="174"/>
      <c r="AA494" s="174"/>
      <c r="AB494" s="174"/>
      <c r="AC494" s="174"/>
      <c r="AD494" s="174"/>
      <c r="AE494" s="174"/>
      <c r="AF494" s="174"/>
      <c r="AG494" s="174"/>
      <c r="AH494" s="174"/>
      <c r="AI494" s="174"/>
      <c r="AJ494" s="174"/>
      <c r="AK494" s="174"/>
      <c r="AL494" s="174"/>
      <c r="AM494" s="174"/>
      <c r="AN494" s="174"/>
    </row>
    <row r="495" spans="1:155" s="173" customFormat="1" ht="13.5" customHeight="1">
      <c r="A495" s="197" t="s">
        <v>143</v>
      </c>
      <c r="B495" s="358"/>
      <c r="C495" s="358"/>
      <c r="D495" s="358"/>
      <c r="E495" s="358"/>
      <c r="F495" s="358"/>
      <c r="G495" s="358"/>
      <c r="H495" s="359"/>
      <c r="I495" s="359"/>
      <c r="J495" s="168"/>
      <c r="K495" s="167"/>
      <c r="L495" s="166"/>
      <c r="M495" s="166"/>
      <c r="N495" s="165"/>
      <c r="O495" s="170"/>
      <c r="P495" s="164"/>
      <c r="R495" s="174"/>
      <c r="S495" s="174"/>
      <c r="T495" s="174"/>
      <c r="U495" s="174"/>
      <c r="V495" s="174"/>
      <c r="W495" s="174"/>
      <c r="X495" s="174"/>
      <c r="Y495" s="174"/>
      <c r="Z495" s="174"/>
      <c r="AA495" s="174"/>
      <c r="AB495" s="174"/>
      <c r="AC495" s="174"/>
      <c r="AD495" s="174"/>
      <c r="AE495" s="174"/>
      <c r="AF495" s="174"/>
      <c r="AG495" s="174"/>
      <c r="AH495" s="174"/>
      <c r="AI495" s="174"/>
      <c r="AJ495" s="174"/>
      <c r="AK495" s="174"/>
      <c r="AL495" s="174"/>
      <c r="AM495" s="174"/>
      <c r="AN495" s="174"/>
    </row>
    <row r="496" spans="1:155" s="173" customFormat="1" ht="13.5" customHeight="1">
      <c r="A496" s="197" t="s">
        <v>80</v>
      </c>
      <c r="B496" s="358"/>
      <c r="C496" s="358"/>
      <c r="D496" s="358"/>
      <c r="E496" s="358"/>
      <c r="F496" s="358"/>
      <c r="G496" s="358"/>
      <c r="H496" s="359"/>
      <c r="I496" s="359"/>
      <c r="J496" s="168"/>
      <c r="K496" s="167"/>
      <c r="L496" s="166"/>
      <c r="M496" s="166"/>
      <c r="N496" s="165"/>
      <c r="O496" s="170"/>
      <c r="P496" s="164"/>
      <c r="R496" s="174"/>
      <c r="S496" s="174"/>
      <c r="T496" s="174"/>
      <c r="U496" s="174"/>
      <c r="V496" s="174"/>
      <c r="W496" s="174"/>
      <c r="X496" s="174"/>
      <c r="Y496" s="174"/>
      <c r="Z496" s="174"/>
      <c r="AA496" s="174"/>
      <c r="AB496" s="174"/>
      <c r="AC496" s="174"/>
      <c r="AD496" s="174"/>
      <c r="AE496" s="174"/>
      <c r="AF496" s="174"/>
      <c r="AG496" s="174"/>
      <c r="AH496" s="174"/>
      <c r="AI496" s="174"/>
      <c r="AJ496" s="174"/>
      <c r="AK496" s="174"/>
      <c r="AL496" s="174"/>
      <c r="AM496" s="174"/>
      <c r="AN496" s="174"/>
    </row>
    <row r="497" spans="1:155" s="173" customFormat="1" ht="13.5" customHeight="1">
      <c r="A497" s="320" t="s">
        <v>85</v>
      </c>
      <c r="B497" s="358"/>
      <c r="C497" s="358"/>
      <c r="D497" s="358"/>
      <c r="E497" s="358"/>
      <c r="F497" s="358"/>
      <c r="G497" s="358"/>
      <c r="H497" s="359"/>
      <c r="I497" s="359"/>
      <c r="J497" s="168"/>
      <c r="K497" s="167"/>
      <c r="L497" s="166"/>
      <c r="M497" s="166"/>
      <c r="N497" s="165"/>
      <c r="O497" s="170"/>
      <c r="P497" s="164"/>
      <c r="R497" s="174"/>
      <c r="S497" s="174"/>
      <c r="T497" s="174"/>
      <c r="U497" s="174"/>
      <c r="V497" s="174"/>
      <c r="W497" s="174"/>
      <c r="X497" s="174"/>
      <c r="Y497" s="174"/>
      <c r="Z497" s="174"/>
      <c r="AA497" s="174"/>
      <c r="AB497" s="174"/>
      <c r="AC497" s="174"/>
      <c r="AD497" s="174"/>
      <c r="AE497" s="174"/>
      <c r="AF497" s="174"/>
      <c r="AG497" s="174"/>
      <c r="AH497" s="174"/>
      <c r="AI497" s="174"/>
      <c r="AJ497" s="174"/>
      <c r="AK497" s="174"/>
      <c r="AL497" s="174"/>
      <c r="AM497" s="174"/>
      <c r="AN497" s="174"/>
    </row>
    <row r="498" spans="1:155" s="186" customFormat="1" ht="18" customHeight="1">
      <c r="A498" s="710" t="s">
        <v>65</v>
      </c>
      <c r="B498" s="711"/>
      <c r="C498" s="711"/>
      <c r="D498" s="711"/>
      <c r="E498" s="711"/>
      <c r="F498" s="711"/>
      <c r="G498" s="711"/>
      <c r="H498" s="709" t="str">
        <f>IF(OR(Résultats!$BK17="Absent(e)",Résultats!$BK17="Incomplet"),"",Résultats!$BK17)</f>
        <v/>
      </c>
      <c r="I498" s="709"/>
      <c r="J498" s="172" t="str">
        <f>"/"</f>
        <v>/</v>
      </c>
      <c r="K498" s="171">
        <f>Résultats!$BK$2</f>
        <v>22</v>
      </c>
      <c r="L498" s="166"/>
      <c r="M498" s="166"/>
      <c r="N498" s="165"/>
      <c r="O498" s="170"/>
      <c r="P498" s="164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</row>
    <row r="499" spans="1:155" s="184" customFormat="1" ht="13.5" customHeight="1">
      <c r="A499" s="161" t="s">
        <v>81</v>
      </c>
      <c r="B499" s="162"/>
      <c r="C499" s="162"/>
      <c r="D499" s="162"/>
      <c r="E499" s="160"/>
      <c r="F499" s="159"/>
      <c r="G499" s="158"/>
      <c r="H499" s="157"/>
      <c r="I499" s="156"/>
      <c r="J499" s="155"/>
      <c r="K499" s="155"/>
      <c r="L499" s="155"/>
      <c r="M499" s="155"/>
      <c r="N499" s="154"/>
      <c r="O499" s="153"/>
      <c r="P499" s="152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</row>
    <row r="500" spans="1:155" s="173" customFormat="1" ht="13.5" customHeight="1">
      <c r="A500" s="161" t="s">
        <v>83</v>
      </c>
      <c r="B500" s="162"/>
      <c r="C500" s="162"/>
      <c r="D500" s="162"/>
      <c r="E500" s="160"/>
      <c r="F500" s="159"/>
      <c r="G500" s="158"/>
      <c r="H500" s="157"/>
      <c r="I500" s="156"/>
      <c r="J500" s="155"/>
      <c r="K500" s="155"/>
      <c r="L500" s="155"/>
      <c r="M500" s="155"/>
      <c r="N500" s="154"/>
      <c r="O500" s="153"/>
      <c r="P500" s="152"/>
      <c r="Q500" s="174"/>
      <c r="R500" s="174"/>
      <c r="S500" s="174"/>
      <c r="T500" s="174"/>
      <c r="U500" s="174"/>
      <c r="V500" s="174"/>
      <c r="W500" s="174"/>
      <c r="X500" s="174"/>
      <c r="Y500" s="174"/>
      <c r="Z500" s="174"/>
      <c r="AA500" s="174"/>
      <c r="AB500" s="174"/>
      <c r="AC500" s="174"/>
      <c r="AD500" s="174"/>
      <c r="AE500" s="174"/>
      <c r="AF500" s="174"/>
      <c r="AG500" s="174"/>
      <c r="AH500" s="174"/>
      <c r="AI500" s="174"/>
      <c r="AJ500" s="174"/>
      <c r="AK500" s="174"/>
      <c r="AL500" s="174"/>
      <c r="AM500" s="174"/>
      <c r="AN500" s="174"/>
    </row>
    <row r="501" spans="1:155" s="163" customFormat="1" ht="13.5" customHeight="1">
      <c r="A501" s="161" t="s">
        <v>82</v>
      </c>
      <c r="B501" s="160"/>
      <c r="C501" s="160"/>
      <c r="D501" s="160"/>
      <c r="E501" s="160"/>
      <c r="F501" s="159"/>
      <c r="G501" s="158"/>
      <c r="H501" s="157"/>
      <c r="I501" s="156"/>
      <c r="J501" s="155"/>
      <c r="K501" s="155"/>
      <c r="L501" s="155"/>
      <c r="M501" s="155"/>
      <c r="N501" s="154"/>
      <c r="O501" s="153"/>
      <c r="P501" s="152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</row>
    <row r="502" spans="1:155">
      <c r="A502" s="363"/>
      <c r="B502" s="150"/>
      <c r="C502" s="150"/>
      <c r="D502" s="149"/>
      <c r="E502" s="361"/>
      <c r="F502" s="361"/>
      <c r="G502" s="361"/>
      <c r="H502" s="361"/>
      <c r="I502" s="361"/>
      <c r="J502" s="361"/>
      <c r="K502" s="148"/>
      <c r="L502" s="147"/>
      <c r="M502" s="146"/>
      <c r="N502" s="361"/>
      <c r="O502" s="361"/>
      <c r="P502" s="361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37"/>
      <c r="DH502" s="137"/>
      <c r="DI502" s="137"/>
      <c r="DJ502" s="137"/>
      <c r="DK502" s="137"/>
      <c r="DL502" s="137"/>
      <c r="DM502" s="137"/>
      <c r="DN502" s="137"/>
      <c r="DO502" s="137"/>
      <c r="DP502" s="137"/>
      <c r="DQ502" s="137"/>
      <c r="DR502" s="137"/>
      <c r="DS502" s="137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137"/>
      <c r="ED502" s="137"/>
      <c r="EE502" s="137"/>
      <c r="EF502" s="137"/>
      <c r="EG502" s="137"/>
      <c r="EH502" s="137"/>
      <c r="EI502" s="137"/>
      <c r="EJ502" s="137"/>
      <c r="EK502" s="137"/>
      <c r="EL502" s="137"/>
      <c r="EM502" s="137"/>
      <c r="EN502" s="137"/>
      <c r="EO502" s="137"/>
      <c r="EP502" s="137"/>
      <c r="EQ502" s="137"/>
      <c r="ER502" s="137"/>
      <c r="ES502" s="137"/>
      <c r="ET502" s="137"/>
      <c r="EU502" s="137"/>
      <c r="EV502" s="137"/>
      <c r="EW502" s="137"/>
      <c r="EX502" s="137"/>
      <c r="EY502" s="137"/>
    </row>
    <row r="503" spans="1:155">
      <c r="A503" s="363"/>
      <c r="B503" s="150"/>
      <c r="C503" s="150"/>
      <c r="D503" s="149"/>
      <c r="E503" s="361"/>
      <c r="F503" s="361"/>
      <c r="G503" s="361"/>
      <c r="H503" s="361"/>
      <c r="I503" s="361"/>
      <c r="J503" s="361"/>
      <c r="K503" s="148"/>
      <c r="L503" s="147"/>
      <c r="M503" s="146"/>
      <c r="N503" s="361"/>
      <c r="O503" s="361"/>
      <c r="P503" s="361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37"/>
      <c r="DH503" s="137"/>
      <c r="DI503" s="137"/>
      <c r="DJ503" s="137"/>
      <c r="DK503" s="137"/>
      <c r="DL503" s="137"/>
      <c r="DM503" s="137"/>
      <c r="DN503" s="137"/>
      <c r="DO503" s="137"/>
      <c r="DP503" s="137"/>
      <c r="DQ503" s="137"/>
      <c r="DR503" s="137"/>
      <c r="DS503" s="137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137"/>
      <c r="ED503" s="137"/>
      <c r="EE503" s="137"/>
      <c r="EF503" s="137"/>
      <c r="EG503" s="137"/>
      <c r="EH503" s="137"/>
      <c r="EI503" s="137"/>
      <c r="EJ503" s="137"/>
      <c r="EK503" s="137"/>
      <c r="EL503" s="137"/>
      <c r="EM503" s="137"/>
      <c r="EN503" s="137"/>
      <c r="EO503" s="137"/>
      <c r="EP503" s="137"/>
      <c r="EQ503" s="137"/>
      <c r="ER503" s="137"/>
      <c r="ES503" s="137"/>
      <c r="ET503" s="137"/>
      <c r="EU503" s="137"/>
      <c r="EV503" s="137"/>
      <c r="EW503" s="137"/>
      <c r="EX503" s="137"/>
      <c r="EY503" s="137"/>
    </row>
    <row r="505" spans="1:155" ht="15.5">
      <c r="A505" s="721"/>
      <c r="B505" s="721"/>
      <c r="C505" s="721"/>
      <c r="D505" s="721"/>
      <c r="E505" s="721"/>
      <c r="F505" s="721"/>
      <c r="G505" s="721"/>
      <c r="H505" s="721"/>
      <c r="I505" s="721"/>
      <c r="J505" s="721"/>
      <c r="K505" s="721"/>
      <c r="L505" s="721"/>
      <c r="M505" s="721"/>
      <c r="N505" s="721"/>
      <c r="O505" s="721"/>
      <c r="P505" s="721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37"/>
      <c r="DH505" s="137"/>
      <c r="DI505" s="137"/>
      <c r="DJ505" s="137"/>
      <c r="DK505" s="137"/>
      <c r="DL505" s="137"/>
      <c r="DM505" s="137"/>
      <c r="DN505" s="137"/>
      <c r="DO505" s="137"/>
      <c r="DP505" s="137"/>
      <c r="DQ505" s="137"/>
      <c r="DR505" s="137"/>
      <c r="DS505" s="137"/>
      <c r="DT505" s="137"/>
      <c r="DU505" s="137"/>
      <c r="DV505" s="137"/>
      <c r="DW505" s="137"/>
      <c r="DX505" s="137"/>
      <c r="DY505" s="137"/>
      <c r="DZ505" s="137"/>
      <c r="EA505" s="137"/>
      <c r="EB505" s="137"/>
      <c r="EC505" s="137"/>
      <c r="ED505" s="137"/>
      <c r="EE505" s="137"/>
      <c r="EF505" s="137"/>
      <c r="EG505" s="137"/>
      <c r="EH505" s="137"/>
      <c r="EI505" s="137"/>
      <c r="EJ505" s="137"/>
      <c r="EK505" s="137"/>
      <c r="EL505" s="137"/>
      <c r="EM505" s="137"/>
      <c r="EN505" s="137"/>
      <c r="EO505" s="137"/>
      <c r="EP505" s="137"/>
      <c r="EQ505" s="137"/>
      <c r="ER505" s="137"/>
      <c r="ES505" s="137"/>
      <c r="ET505" s="137"/>
      <c r="EU505" s="137"/>
      <c r="EV505" s="137"/>
      <c r="EW505" s="137"/>
      <c r="EX505" s="137"/>
      <c r="EY505" s="137"/>
    </row>
    <row r="506" spans="1:155" ht="15.5">
      <c r="A506" s="722" t="s">
        <v>43</v>
      </c>
      <c r="B506" s="722"/>
      <c r="C506" s="722"/>
      <c r="D506" s="722"/>
      <c r="E506" s="722"/>
      <c r="F506" s="722"/>
      <c r="G506" s="722"/>
      <c r="H506" s="722"/>
      <c r="I506" s="722"/>
      <c r="J506" s="722"/>
      <c r="K506" s="722"/>
      <c r="L506" s="722"/>
      <c r="M506" s="722"/>
      <c r="N506" s="722"/>
      <c r="O506" s="722"/>
      <c r="P506" s="722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  <c r="CJ506" s="137"/>
      <c r="CK506" s="137"/>
      <c r="CL506" s="137"/>
      <c r="CM506" s="137"/>
      <c r="CN506" s="137"/>
      <c r="CO506" s="137"/>
      <c r="CP506" s="137"/>
      <c r="CQ506" s="137"/>
      <c r="CR506" s="137"/>
      <c r="CS506" s="137"/>
      <c r="CT506" s="137"/>
      <c r="CU506" s="137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37"/>
      <c r="DH506" s="137"/>
      <c r="DI506" s="137"/>
      <c r="DJ506" s="137"/>
      <c r="DK506" s="137"/>
      <c r="DL506" s="137"/>
      <c r="DM506" s="137"/>
      <c r="DN506" s="137"/>
      <c r="DO506" s="137"/>
      <c r="DP506" s="137"/>
      <c r="DQ506" s="137"/>
      <c r="DR506" s="137"/>
      <c r="DS506" s="137"/>
      <c r="DT506" s="137"/>
      <c r="DU506" s="137"/>
      <c r="DV506" s="137"/>
      <c r="DW506" s="137"/>
      <c r="DX506" s="137"/>
      <c r="DY506" s="137"/>
      <c r="DZ506" s="137"/>
      <c r="EA506" s="137"/>
      <c r="EB506" s="137"/>
      <c r="EC506" s="137"/>
      <c r="ED506" s="137"/>
      <c r="EE506" s="137"/>
      <c r="EF506" s="137"/>
      <c r="EG506" s="137"/>
      <c r="EH506" s="137"/>
      <c r="EI506" s="137"/>
      <c r="EJ506" s="137"/>
      <c r="EK506" s="137"/>
      <c r="EL506" s="137"/>
      <c r="EM506" s="137"/>
      <c r="EN506" s="137"/>
      <c r="EO506" s="137"/>
      <c r="EP506" s="137"/>
      <c r="EQ506" s="137"/>
      <c r="ER506" s="137"/>
      <c r="ES506" s="137"/>
      <c r="ET506" s="137"/>
      <c r="EU506" s="137"/>
      <c r="EV506" s="137"/>
      <c r="EW506" s="137"/>
      <c r="EX506" s="137"/>
      <c r="EY506" s="137"/>
    </row>
    <row r="507" spans="1:155">
      <c r="A507" s="213"/>
      <c r="B507" s="150"/>
      <c r="C507" s="150"/>
      <c r="D507" s="149"/>
      <c r="E507" s="150"/>
      <c r="F507" s="150"/>
      <c r="G507" s="150"/>
      <c r="H507" s="150"/>
      <c r="I507" s="150"/>
      <c r="J507" s="361"/>
      <c r="K507" s="148"/>
      <c r="L507" s="147"/>
      <c r="M507" s="146"/>
      <c r="N507" s="150"/>
      <c r="O507" s="150"/>
      <c r="P507" s="198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  <c r="CJ507" s="137"/>
      <c r="CK507" s="137"/>
      <c r="CL507" s="137"/>
      <c r="CM507" s="137"/>
      <c r="CN507" s="137"/>
      <c r="CO507" s="137"/>
      <c r="CP507" s="137"/>
      <c r="CQ507" s="137"/>
      <c r="CR507" s="137"/>
      <c r="CS507" s="137"/>
      <c r="CT507" s="137"/>
      <c r="CU507" s="137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37"/>
      <c r="DH507" s="137"/>
      <c r="DI507" s="137"/>
      <c r="DJ507" s="137"/>
      <c r="DK507" s="137"/>
      <c r="DL507" s="137"/>
      <c r="DM507" s="137"/>
      <c r="DN507" s="137"/>
      <c r="DO507" s="137"/>
      <c r="DP507" s="137"/>
      <c r="DQ507" s="137"/>
      <c r="DR507" s="137"/>
      <c r="DS507" s="137"/>
      <c r="DT507" s="137"/>
      <c r="DU507" s="137"/>
      <c r="DV507" s="137"/>
      <c r="DW507" s="137"/>
      <c r="DX507" s="137"/>
      <c r="DY507" s="137"/>
      <c r="DZ507" s="137"/>
      <c r="EA507" s="137"/>
      <c r="EB507" s="137"/>
      <c r="EC507" s="137"/>
      <c r="ED507" s="137"/>
      <c r="EE507" s="137"/>
      <c r="EF507" s="137"/>
      <c r="EG507" s="137"/>
      <c r="EH507" s="137"/>
      <c r="EI507" s="137"/>
      <c r="EJ507" s="137"/>
      <c r="EK507" s="137"/>
      <c r="EL507" s="137"/>
      <c r="EM507" s="137"/>
      <c r="EN507" s="137"/>
      <c r="EO507" s="137"/>
      <c r="EP507" s="137"/>
      <c r="EQ507" s="137"/>
      <c r="ER507" s="137"/>
      <c r="ES507" s="137"/>
      <c r="ET507" s="137"/>
      <c r="EU507" s="137"/>
      <c r="EV507" s="137"/>
      <c r="EW507" s="137"/>
      <c r="EX507" s="137"/>
      <c r="EY507" s="137"/>
    </row>
    <row r="508" spans="1:155" ht="18">
      <c r="A508" s="723" t="s">
        <v>253</v>
      </c>
      <c r="B508" s="723"/>
      <c r="C508" s="723"/>
      <c r="D508" s="723"/>
      <c r="E508" s="723"/>
      <c r="F508" s="723"/>
      <c r="G508" s="723"/>
      <c r="H508" s="723"/>
      <c r="I508" s="723"/>
      <c r="J508" s="723"/>
      <c r="K508" s="723"/>
      <c r="L508" s="723"/>
      <c r="M508" s="723"/>
      <c r="N508" s="723"/>
      <c r="O508" s="723"/>
      <c r="P508" s="723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  <c r="CJ508" s="137"/>
      <c r="CK508" s="137"/>
      <c r="CL508" s="137"/>
      <c r="CM508" s="137"/>
      <c r="CN508" s="137"/>
      <c r="CO508" s="137"/>
      <c r="CP508" s="137"/>
      <c r="CQ508" s="137"/>
      <c r="CR508" s="137"/>
      <c r="CS508" s="137"/>
      <c r="CT508" s="137"/>
      <c r="CU508" s="137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37"/>
      <c r="DH508" s="137"/>
      <c r="DI508" s="137"/>
      <c r="DJ508" s="137"/>
      <c r="DK508" s="137"/>
      <c r="DL508" s="137"/>
      <c r="DM508" s="137"/>
      <c r="DN508" s="137"/>
      <c r="DO508" s="137"/>
      <c r="DP508" s="137"/>
      <c r="DQ508" s="137"/>
      <c r="DR508" s="137"/>
      <c r="DS508" s="137"/>
      <c r="DT508" s="137"/>
      <c r="DU508" s="137"/>
      <c r="DV508" s="137"/>
      <c r="DW508" s="137"/>
      <c r="DX508" s="137"/>
      <c r="DY508" s="137"/>
      <c r="DZ508" s="137"/>
      <c r="EA508" s="137"/>
      <c r="EB508" s="137"/>
      <c r="EC508" s="137"/>
      <c r="ED508" s="137"/>
      <c r="EE508" s="137"/>
      <c r="EF508" s="137"/>
      <c r="EG508" s="137"/>
      <c r="EH508" s="137"/>
      <c r="EI508" s="137"/>
      <c r="EJ508" s="137"/>
      <c r="EK508" s="137"/>
      <c r="EL508" s="137"/>
      <c r="EM508" s="137"/>
      <c r="EN508" s="137"/>
      <c r="EO508" s="137"/>
      <c r="EP508" s="137"/>
      <c r="EQ508" s="137"/>
      <c r="ER508" s="137"/>
      <c r="ES508" s="137"/>
      <c r="ET508" s="137"/>
      <c r="EU508" s="137"/>
      <c r="EV508" s="137"/>
      <c r="EW508" s="137"/>
      <c r="EX508" s="137"/>
      <c r="EY508" s="137"/>
    </row>
    <row r="509" spans="1:155">
      <c r="A509" s="213"/>
      <c r="B509" s="150"/>
      <c r="C509" s="150"/>
      <c r="D509" s="149"/>
      <c r="E509" s="150"/>
      <c r="F509" s="150"/>
      <c r="G509" s="150"/>
      <c r="H509" s="150"/>
      <c r="I509" s="150"/>
      <c r="J509" s="361"/>
      <c r="K509" s="148"/>
      <c r="L509" s="147"/>
      <c r="M509" s="146"/>
      <c r="N509" s="150"/>
      <c r="O509" s="150"/>
      <c r="P509" s="198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  <c r="CJ509" s="137"/>
      <c r="CK509" s="137"/>
      <c r="CL509" s="137"/>
      <c r="CM509" s="137"/>
      <c r="CN509" s="137"/>
      <c r="CO509" s="137"/>
      <c r="CP509" s="137"/>
      <c r="CQ509" s="137"/>
      <c r="CR509" s="137"/>
      <c r="CS509" s="137"/>
      <c r="CT509" s="137"/>
      <c r="CU509" s="137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37"/>
      <c r="DH509" s="137"/>
      <c r="DI509" s="137"/>
      <c r="DJ509" s="137"/>
      <c r="DK509" s="137"/>
      <c r="DL509" s="137"/>
      <c r="DM509" s="137"/>
      <c r="DN509" s="137"/>
      <c r="DO509" s="137"/>
      <c r="DP509" s="137"/>
      <c r="DQ509" s="137"/>
      <c r="DR509" s="137"/>
      <c r="DS509" s="137"/>
      <c r="DT509" s="137"/>
      <c r="DU509" s="137"/>
      <c r="DV509" s="137"/>
      <c r="DW509" s="137"/>
      <c r="DX509" s="137"/>
      <c r="DY509" s="137"/>
      <c r="DZ509" s="137"/>
      <c r="EA509" s="137"/>
      <c r="EB509" s="137"/>
      <c r="EC509" s="137"/>
      <c r="ED509" s="137"/>
      <c r="EE509" s="137"/>
      <c r="EF509" s="137"/>
      <c r="EG509" s="137"/>
      <c r="EH509" s="137"/>
      <c r="EI509" s="137"/>
      <c r="EJ509" s="137"/>
      <c r="EK509" s="137"/>
      <c r="EL509" s="137"/>
      <c r="EM509" s="137"/>
      <c r="EN509" s="137"/>
      <c r="EO509" s="137"/>
      <c r="EP509" s="137"/>
      <c r="EQ509" s="137"/>
      <c r="ER509" s="137"/>
      <c r="ES509" s="137"/>
      <c r="ET509" s="137"/>
      <c r="EU509" s="137"/>
      <c r="EV509" s="137"/>
      <c r="EW509" s="137"/>
      <c r="EX509" s="137"/>
      <c r="EY509" s="137"/>
    </row>
    <row r="510" spans="1:155">
      <c r="A510" s="213"/>
      <c r="B510" s="720">
        <f>'Encodage réponses Es'!$B$1:$I$1</f>
        <v>0</v>
      </c>
      <c r="C510" s="720"/>
      <c r="D510" s="720"/>
      <c r="E510" s="720"/>
      <c r="F510" s="720"/>
      <c r="G510" s="720"/>
      <c r="H510" s="720"/>
      <c r="I510" s="720"/>
      <c r="J510" s="720"/>
      <c r="K510" s="720"/>
      <c r="L510" s="720"/>
      <c r="M510" s="720"/>
      <c r="N510" s="720"/>
      <c r="O510" s="150"/>
      <c r="P510" s="198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37"/>
      <c r="DH510" s="137"/>
      <c r="DI510" s="137"/>
      <c r="DJ510" s="137"/>
      <c r="DK510" s="137"/>
      <c r="DL510" s="137"/>
      <c r="DM510" s="137"/>
      <c r="DN510" s="137"/>
      <c r="DO510" s="137"/>
      <c r="DP510" s="137"/>
      <c r="DQ510" s="137"/>
      <c r="DR510" s="137"/>
      <c r="DS510" s="137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137"/>
      <c r="ED510" s="137"/>
      <c r="EE510" s="137"/>
      <c r="EF510" s="137"/>
      <c r="EG510" s="137"/>
      <c r="EH510" s="137"/>
      <c r="EI510" s="137"/>
      <c r="EJ510" s="137"/>
      <c r="EK510" s="137"/>
      <c r="EL510" s="137"/>
      <c r="EM510" s="137"/>
      <c r="EN510" s="137"/>
      <c r="EO510" s="137"/>
      <c r="EP510" s="137"/>
      <c r="EQ510" s="137"/>
      <c r="ER510" s="137"/>
      <c r="ES510" s="137"/>
      <c r="ET510" s="137"/>
      <c r="EU510" s="137"/>
      <c r="EV510" s="137"/>
      <c r="EW510" s="137"/>
      <c r="EX510" s="137"/>
      <c r="EY510" s="137"/>
    </row>
    <row r="511" spans="1:155" ht="27" customHeight="1">
      <c r="A511" s="238" t="s">
        <v>44</v>
      </c>
      <c r="B511" s="238">
        <f>'Encodage réponses Es'!$C$3</f>
        <v>0</v>
      </c>
      <c r="C511" s="150"/>
      <c r="D511" s="149"/>
      <c r="E511" s="150"/>
      <c r="F511" s="150"/>
      <c r="G511" s="150"/>
      <c r="H511" s="150"/>
      <c r="I511" s="150"/>
      <c r="J511" s="361"/>
      <c r="K511" s="148"/>
      <c r="L511" s="147"/>
      <c r="M511" s="146"/>
      <c r="N511" s="150"/>
      <c r="O511" s="150"/>
      <c r="P511" s="198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37"/>
      <c r="DH511" s="137"/>
      <c r="DI511" s="137"/>
      <c r="DJ511" s="137"/>
      <c r="DK511" s="137"/>
      <c r="DL511" s="137"/>
      <c r="DM511" s="137"/>
      <c r="DN511" s="137"/>
      <c r="DO511" s="137"/>
      <c r="DP511" s="137"/>
      <c r="DQ511" s="137"/>
      <c r="DR511" s="137"/>
      <c r="DS511" s="137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137"/>
      <c r="ED511" s="137"/>
      <c r="EE511" s="137"/>
      <c r="EF511" s="137"/>
      <c r="EG511" s="137"/>
      <c r="EH511" s="137"/>
      <c r="EI511" s="137"/>
      <c r="EJ511" s="137"/>
      <c r="EK511" s="137"/>
      <c r="EL511" s="137"/>
      <c r="EM511" s="137"/>
      <c r="EN511" s="137"/>
      <c r="EO511" s="137"/>
      <c r="EP511" s="137"/>
      <c r="EQ511" s="137"/>
      <c r="ER511" s="137"/>
      <c r="ES511" s="137"/>
      <c r="ET511" s="137"/>
      <c r="EU511" s="137"/>
      <c r="EV511" s="137"/>
      <c r="EW511" s="137"/>
      <c r="EX511" s="137"/>
      <c r="EY511" s="137"/>
    </row>
    <row r="512" spans="1:155" ht="15.5">
      <c r="A512" s="724" t="str">
        <f>CONCATENATE("Synthèse des résultats de l'élève : ",Résultats!$E18," ",Résultats!$F18)</f>
        <v xml:space="preserve">Synthèse des résultats de l'élève :  </v>
      </c>
      <c r="B512" s="724"/>
      <c r="C512" s="724"/>
      <c r="D512" s="724"/>
      <c r="E512" s="724"/>
      <c r="F512" s="724"/>
      <c r="G512" s="724"/>
      <c r="H512" s="724"/>
      <c r="I512" s="724"/>
      <c r="J512" s="724"/>
      <c r="K512" s="724"/>
      <c r="L512" s="237"/>
      <c r="M512" s="718" t="str">
        <f>IF(Résultats!$J511="Absent(e)","Absent(e)",IF(Résultats!$J511="Incomplet","Incomplet",""))</f>
        <v/>
      </c>
      <c r="N512" s="718"/>
      <c r="O512" s="718"/>
      <c r="P512" s="718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37"/>
      <c r="DH512" s="137"/>
      <c r="DI512" s="137"/>
      <c r="DJ512" s="137"/>
      <c r="DK512" s="137"/>
      <c r="DL512" s="137"/>
      <c r="DM512" s="137"/>
      <c r="DN512" s="137"/>
      <c r="DO512" s="137"/>
      <c r="DP512" s="137"/>
      <c r="DQ512" s="137"/>
      <c r="DR512" s="137"/>
      <c r="DS512" s="137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137"/>
      <c r="ED512" s="137"/>
      <c r="EE512" s="137"/>
      <c r="EF512" s="137"/>
      <c r="EG512" s="137"/>
      <c r="EH512" s="137"/>
      <c r="EI512" s="137"/>
      <c r="EJ512" s="137"/>
      <c r="EK512" s="137"/>
      <c r="EL512" s="137"/>
      <c r="EM512" s="137"/>
      <c r="EN512" s="137"/>
      <c r="EO512" s="137"/>
      <c r="EP512" s="137"/>
      <c r="EQ512" s="137"/>
      <c r="ER512" s="137"/>
      <c r="ES512" s="137"/>
      <c r="ET512" s="137"/>
      <c r="EU512" s="137"/>
      <c r="EV512" s="137"/>
      <c r="EW512" s="137"/>
      <c r="EX512" s="137"/>
      <c r="EY512" s="137"/>
    </row>
    <row r="513" spans="1:155" ht="15.5">
      <c r="A513" s="236"/>
      <c r="B513" s="235"/>
      <c r="C513" s="150"/>
      <c r="D513" s="149"/>
      <c r="E513" s="150"/>
      <c r="F513" s="150"/>
      <c r="G513" s="150"/>
      <c r="H513" s="150"/>
      <c r="I513" s="150"/>
      <c r="J513" s="361"/>
      <c r="K513" s="148"/>
      <c r="L513" s="147"/>
      <c r="M513" s="146"/>
      <c r="N513" s="150"/>
      <c r="O513" s="150"/>
      <c r="P513" s="198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37"/>
      <c r="DH513" s="137"/>
      <c r="DI513" s="137"/>
      <c r="DJ513" s="137"/>
      <c r="DK513" s="137"/>
      <c r="DL513" s="137"/>
      <c r="DM513" s="137"/>
      <c r="DN513" s="137"/>
      <c r="DO513" s="137"/>
      <c r="DP513" s="137"/>
      <c r="DQ513" s="137"/>
      <c r="DR513" s="137"/>
      <c r="DS513" s="137"/>
      <c r="DT513" s="137"/>
      <c r="DU513" s="137"/>
      <c r="DV513" s="137"/>
      <c r="DW513" s="137"/>
      <c r="DX513" s="137"/>
      <c r="DY513" s="137"/>
      <c r="DZ513" s="137"/>
      <c r="EA513" s="137"/>
      <c r="EB513" s="137"/>
      <c r="EC513" s="137"/>
      <c r="ED513" s="137"/>
      <c r="EE513" s="137"/>
      <c r="EF513" s="137"/>
      <c r="EG513" s="137"/>
      <c r="EH513" s="137"/>
      <c r="EI513" s="137"/>
      <c r="EJ513" s="137"/>
      <c r="EK513" s="137"/>
      <c r="EL513" s="137"/>
      <c r="EM513" s="137"/>
      <c r="EN513" s="137"/>
      <c r="EO513" s="137"/>
      <c r="EP513" s="137"/>
      <c r="EQ513" s="137"/>
      <c r="ER513" s="137"/>
      <c r="ES513" s="137"/>
      <c r="ET513" s="137"/>
      <c r="EU513" s="137"/>
      <c r="EV513" s="137"/>
      <c r="EW513" s="137"/>
      <c r="EX513" s="137"/>
      <c r="EY513" s="137"/>
    </row>
    <row r="514" spans="1:155" s="173" customFormat="1" ht="18" customHeight="1">
      <c r="A514" s="234" t="s">
        <v>47</v>
      </c>
      <c r="B514" s="233"/>
      <c r="C514" s="362"/>
      <c r="D514" s="228"/>
      <c r="E514" s="232"/>
      <c r="F514" s="232"/>
      <c r="G514" s="232"/>
      <c r="H514" s="232"/>
      <c r="I514" s="232"/>
      <c r="J514" s="231"/>
      <c r="K514" s="230"/>
      <c r="L514" s="229"/>
      <c r="M514" s="228"/>
      <c r="N514" s="227" t="str">
        <f>IF(OR(Résultats!$J18="Absent(e)",Résultats!$J18="Incomplet"),"",Résultats!$J18)</f>
        <v/>
      </c>
      <c r="O514" s="226" t="str">
        <f>"/"</f>
        <v>/</v>
      </c>
      <c r="P514" s="225">
        <f>Résultats!$J$4</f>
        <v>80</v>
      </c>
      <c r="Q514" s="174"/>
      <c r="R514" s="174"/>
      <c r="S514" s="174"/>
      <c r="T514" s="174"/>
      <c r="U514" s="174"/>
      <c r="V514" s="174"/>
      <c r="W514" s="174"/>
      <c r="X514" s="174"/>
      <c r="Y514" s="174"/>
      <c r="Z514" s="174"/>
      <c r="AA514" s="174"/>
      <c r="AB514" s="174"/>
      <c r="AC514" s="174"/>
      <c r="AD514" s="174"/>
      <c r="AE514" s="174"/>
      <c r="AF514" s="174"/>
      <c r="AG514" s="174"/>
      <c r="AH514" s="174"/>
      <c r="AI514" s="174"/>
      <c r="AJ514" s="174"/>
      <c r="AK514" s="174"/>
      <c r="AL514" s="174"/>
      <c r="AM514" s="174"/>
      <c r="AN514" s="174"/>
    </row>
    <row r="515" spans="1:155" ht="14">
      <c r="A515" s="224"/>
      <c r="B515" s="221"/>
      <c r="C515" s="220"/>
      <c r="D515" s="219"/>
      <c r="E515" s="218"/>
      <c r="F515" s="218"/>
      <c r="G515" s="218"/>
      <c r="H515" s="218"/>
      <c r="I515" s="218"/>
      <c r="J515" s="217"/>
      <c r="K515" s="216"/>
      <c r="L515" s="215"/>
      <c r="M515" s="214"/>
      <c r="N515" s="219"/>
      <c r="O515" s="219"/>
      <c r="P515" s="223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37"/>
      <c r="DH515" s="137"/>
      <c r="DI515" s="137"/>
      <c r="DJ515" s="137"/>
      <c r="DK515" s="137"/>
      <c r="DL515" s="137"/>
      <c r="DM515" s="137"/>
      <c r="DN515" s="137"/>
      <c r="DO515" s="137"/>
      <c r="DP515" s="137"/>
      <c r="DQ515" s="137"/>
      <c r="DR515" s="137"/>
      <c r="DS515" s="137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137"/>
      <c r="ED515" s="137"/>
      <c r="EE515" s="137"/>
      <c r="EF515" s="137"/>
      <c r="EG515" s="137"/>
      <c r="EH515" s="137"/>
      <c r="EI515" s="137"/>
      <c r="EJ515" s="137"/>
      <c r="EK515" s="137"/>
      <c r="EL515" s="137"/>
      <c r="EM515" s="137"/>
      <c r="EN515" s="137"/>
      <c r="EO515" s="137"/>
      <c r="EP515" s="137"/>
      <c r="EQ515" s="137"/>
      <c r="ER515" s="137"/>
      <c r="ES515" s="137"/>
      <c r="ET515" s="137"/>
      <c r="EU515" s="137"/>
      <c r="EV515" s="137"/>
      <c r="EW515" s="137"/>
      <c r="EX515" s="137"/>
      <c r="EY515" s="137"/>
    </row>
    <row r="516" spans="1:155" ht="15.5">
      <c r="A516" s="222"/>
      <c r="B516" s="221"/>
      <c r="C516" s="220"/>
      <c r="D516" s="219"/>
      <c r="E516" s="218"/>
      <c r="F516" s="218"/>
      <c r="G516" s="218"/>
      <c r="H516" s="218"/>
      <c r="I516" s="218"/>
      <c r="J516" s="217"/>
      <c r="K516" s="216"/>
      <c r="L516" s="215"/>
      <c r="M516" s="214"/>
      <c r="N516" s="719" t="str">
        <f>IF(N514="","",N514/P514)</f>
        <v/>
      </c>
      <c r="O516" s="719"/>
      <c r="P516" s="719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37"/>
      <c r="DH516" s="137"/>
      <c r="DI516" s="137"/>
      <c r="DJ516" s="137"/>
      <c r="DK516" s="137"/>
      <c r="DL516" s="137"/>
      <c r="DM516" s="137"/>
      <c r="DN516" s="137"/>
      <c r="DO516" s="137"/>
      <c r="DP516" s="137"/>
      <c r="DQ516" s="137"/>
      <c r="DR516" s="137"/>
      <c r="DS516" s="137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137"/>
      <c r="ED516" s="137"/>
      <c r="EE516" s="137"/>
      <c r="EF516" s="137"/>
      <c r="EG516" s="137"/>
      <c r="EH516" s="137"/>
      <c r="EI516" s="137"/>
      <c r="EJ516" s="137"/>
      <c r="EK516" s="137"/>
      <c r="EL516" s="137"/>
      <c r="EM516" s="137"/>
      <c r="EN516" s="137"/>
      <c r="EO516" s="137"/>
      <c r="EP516" s="137"/>
      <c r="EQ516" s="137"/>
      <c r="ER516" s="137"/>
      <c r="ES516" s="137"/>
      <c r="ET516" s="137"/>
      <c r="EU516" s="137"/>
      <c r="EV516" s="137"/>
      <c r="EW516" s="137"/>
      <c r="EX516" s="137"/>
      <c r="EY516" s="137"/>
    </row>
    <row r="517" spans="1:155">
      <c r="A517" s="213"/>
      <c r="B517" s="150"/>
      <c r="C517" s="150"/>
      <c r="D517" s="149"/>
      <c r="E517" s="150"/>
      <c r="F517" s="150"/>
      <c r="G517" s="150"/>
      <c r="H517" s="150"/>
      <c r="I517" s="150"/>
      <c r="J517" s="361"/>
      <c r="K517" s="148"/>
      <c r="L517" s="147"/>
      <c r="M517" s="212"/>
      <c r="N517" s="149"/>
      <c r="O517" s="149"/>
      <c r="P517" s="198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G517" s="137"/>
      <c r="EH517" s="137"/>
      <c r="EI517" s="137"/>
      <c r="EJ517" s="137"/>
      <c r="EK517" s="137"/>
      <c r="EL517" s="137"/>
      <c r="EM517" s="137"/>
      <c r="EN517" s="137"/>
      <c r="EO517" s="137"/>
      <c r="EP517" s="137"/>
      <c r="EQ517" s="137"/>
      <c r="ER517" s="137"/>
      <c r="ES517" s="137"/>
      <c r="ET517" s="137"/>
      <c r="EU517" s="137"/>
      <c r="EV517" s="137"/>
      <c r="EW517" s="137"/>
      <c r="EX517" s="137"/>
      <c r="EY517" s="137"/>
    </row>
    <row r="518" spans="1:155" s="173" customFormat="1" ht="27" customHeight="1">
      <c r="A518" s="183" t="s">
        <v>57</v>
      </c>
      <c r="B518" s="182"/>
      <c r="C518" s="181"/>
      <c r="D518" s="181"/>
      <c r="E518" s="180"/>
      <c r="F518" s="180"/>
      <c r="G518" s="180"/>
      <c r="H518" s="179"/>
      <c r="I518" s="179"/>
      <c r="J518" s="706" t="str">
        <f>IF(Résultats!$M18="","",Résultats!$M18)</f>
        <v/>
      </c>
      <c r="K518" s="706"/>
      <c r="L518" s="706"/>
      <c r="M518" s="178" t="str">
        <f>"/"</f>
        <v>/</v>
      </c>
      <c r="N518" s="177">
        <f>Résultats!$M$4</f>
        <v>40</v>
      </c>
      <c r="O518" s="176"/>
      <c r="P518" s="175" t="str">
        <f>IF(OR(J518="",J518="Absent(e)",J518="Incomplet"),"",J518/N518)</f>
        <v/>
      </c>
      <c r="Q518" s="174"/>
      <c r="R518" s="174"/>
      <c r="S518" s="174"/>
      <c r="T518" s="174"/>
      <c r="U518" s="174"/>
      <c r="V518" s="174"/>
      <c r="W518" s="174"/>
      <c r="X518" s="174"/>
      <c r="Y518" s="174"/>
      <c r="Z518" s="174"/>
      <c r="AA518" s="174"/>
      <c r="AB518" s="174"/>
      <c r="AC518" s="174"/>
      <c r="AD518" s="174"/>
      <c r="AE518" s="174"/>
      <c r="AF518" s="174"/>
      <c r="AG518" s="174"/>
      <c r="AH518" s="174"/>
      <c r="AI518" s="174"/>
      <c r="AJ518" s="174"/>
      <c r="AK518" s="174"/>
      <c r="AL518" s="174"/>
      <c r="AM518" s="174"/>
      <c r="AN518" s="174"/>
    </row>
    <row r="519" spans="1:155" s="173" customFormat="1" ht="18" customHeight="1">
      <c r="A519" s="707" t="s">
        <v>73</v>
      </c>
      <c r="B519" s="708"/>
      <c r="C519" s="708"/>
      <c r="D519" s="708"/>
      <c r="E519" s="708"/>
      <c r="F519" s="358"/>
      <c r="G519" s="358"/>
      <c r="H519" s="709" t="str">
        <f>IF(OR(Résultats!$AA18="Absent(e)",Résultats!$AA18="Incomplet"),"",Résultats!$AA18)</f>
        <v/>
      </c>
      <c r="I519" s="709"/>
      <c r="J519" s="168" t="str">
        <f>"/"</f>
        <v>/</v>
      </c>
      <c r="K519" s="167">
        <f>Résultats!$AA$2</f>
        <v>19</v>
      </c>
      <c r="L519" s="191"/>
      <c r="M519" s="191"/>
      <c r="N519" s="190"/>
      <c r="O519" s="189"/>
      <c r="P519" s="188"/>
      <c r="R519" s="174"/>
      <c r="S519" s="174"/>
      <c r="T519" s="174"/>
      <c r="U519" s="174"/>
      <c r="V519" s="174"/>
      <c r="W519" s="174"/>
      <c r="X519" s="174"/>
      <c r="Y519" s="174"/>
      <c r="Z519" s="174"/>
      <c r="AA519" s="174"/>
      <c r="AB519" s="174"/>
      <c r="AC519" s="174"/>
      <c r="AD519" s="174"/>
      <c r="AE519" s="174"/>
      <c r="AF519" s="174"/>
      <c r="AG519" s="174"/>
      <c r="AH519" s="174"/>
      <c r="AI519" s="174"/>
      <c r="AJ519" s="174"/>
      <c r="AK519" s="174"/>
      <c r="AL519" s="174"/>
      <c r="AM519" s="174"/>
      <c r="AN519" s="174"/>
    </row>
    <row r="520" spans="1:155" s="173" customFormat="1" ht="13.5" customHeight="1">
      <c r="A520" s="197" t="s">
        <v>139</v>
      </c>
      <c r="B520" s="196"/>
      <c r="C520" s="196"/>
      <c r="D520" s="196"/>
      <c r="E520" s="196"/>
      <c r="F520" s="196"/>
      <c r="G520" s="196"/>
      <c r="H520" s="195"/>
      <c r="I520" s="194"/>
      <c r="J520" s="193"/>
      <c r="K520" s="192"/>
      <c r="L520" s="191"/>
      <c r="M520" s="191"/>
      <c r="N520" s="190"/>
      <c r="O520" s="189"/>
      <c r="P520" s="188"/>
      <c r="R520" s="174"/>
      <c r="S520" s="174"/>
      <c r="T520" s="174"/>
      <c r="U520" s="174"/>
      <c r="V520" s="174"/>
      <c r="W520" s="174"/>
      <c r="X520" s="174"/>
      <c r="Y520" s="174"/>
      <c r="Z520" s="174"/>
      <c r="AA520" s="174"/>
      <c r="AB520" s="174"/>
      <c r="AC520" s="174"/>
      <c r="AD520" s="174"/>
      <c r="AE520" s="174"/>
      <c r="AF520" s="174"/>
      <c r="AG520" s="174"/>
      <c r="AH520" s="174"/>
      <c r="AI520" s="174"/>
      <c r="AJ520" s="174"/>
      <c r="AK520" s="174"/>
      <c r="AL520" s="174"/>
      <c r="AM520" s="174"/>
      <c r="AN520" s="174"/>
    </row>
    <row r="521" spans="1:155" s="173" customFormat="1" ht="13.5" customHeight="1">
      <c r="A521" s="197" t="s">
        <v>142</v>
      </c>
      <c r="B521" s="196"/>
      <c r="C521" s="196"/>
      <c r="D521" s="196"/>
      <c r="E521" s="196"/>
      <c r="F521" s="196"/>
      <c r="G521" s="196"/>
      <c r="H521" s="195"/>
      <c r="I521" s="194"/>
      <c r="J521" s="193"/>
      <c r="K521" s="192"/>
      <c r="L521" s="191"/>
      <c r="M521" s="191"/>
      <c r="N521" s="190"/>
      <c r="O521" s="189"/>
      <c r="P521" s="188"/>
      <c r="R521" s="174"/>
      <c r="S521" s="174"/>
      <c r="T521" s="174"/>
      <c r="U521" s="174"/>
      <c r="V521" s="174"/>
      <c r="W521" s="174"/>
      <c r="X521" s="174"/>
      <c r="Y521" s="174"/>
      <c r="Z521" s="174"/>
      <c r="AA521" s="174"/>
      <c r="AB521" s="174"/>
      <c r="AC521" s="174"/>
      <c r="AD521" s="174"/>
      <c r="AE521" s="174"/>
      <c r="AF521" s="174"/>
      <c r="AG521" s="174"/>
      <c r="AH521" s="174"/>
      <c r="AI521" s="174"/>
      <c r="AJ521" s="174"/>
      <c r="AK521" s="174"/>
      <c r="AL521" s="174"/>
      <c r="AM521" s="174"/>
      <c r="AN521" s="174"/>
    </row>
    <row r="522" spans="1:155" s="186" customFormat="1" ht="13.5" customHeight="1">
      <c r="A522" s="197" t="s">
        <v>74</v>
      </c>
      <c r="B522" s="211"/>
      <c r="C522" s="211"/>
      <c r="D522" s="211"/>
      <c r="E522" s="211"/>
      <c r="F522" s="211"/>
      <c r="G522" s="211"/>
      <c r="H522" s="210"/>
      <c r="I522" s="209"/>
      <c r="J522" s="208"/>
      <c r="K522" s="208"/>
      <c r="L522" s="208"/>
      <c r="M522" s="208"/>
      <c r="N522" s="207"/>
      <c r="O522" s="206"/>
      <c r="P522" s="205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</row>
    <row r="523" spans="1:155" s="186" customFormat="1" ht="13.5" customHeight="1">
      <c r="A523" s="197" t="s">
        <v>84</v>
      </c>
      <c r="B523" s="211"/>
      <c r="C523" s="211"/>
      <c r="D523" s="211"/>
      <c r="E523" s="211"/>
      <c r="F523" s="211"/>
      <c r="G523" s="211"/>
      <c r="H523" s="210"/>
      <c r="I523" s="209"/>
      <c r="J523" s="208"/>
      <c r="K523" s="208"/>
      <c r="L523" s="208"/>
      <c r="M523" s="208"/>
      <c r="N523" s="207"/>
      <c r="O523" s="206"/>
      <c r="P523" s="205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</row>
    <row r="524" spans="1:155" s="203" customFormat="1" ht="13.5" customHeight="1">
      <c r="A524" s="197" t="s">
        <v>75</v>
      </c>
      <c r="B524" s="211"/>
      <c r="C524" s="211"/>
      <c r="D524" s="211"/>
      <c r="E524" s="211"/>
      <c r="F524" s="211"/>
      <c r="G524" s="211"/>
      <c r="H524" s="210"/>
      <c r="I524" s="209"/>
      <c r="J524" s="208"/>
      <c r="K524" s="208"/>
      <c r="L524" s="208"/>
      <c r="M524" s="208"/>
      <c r="N524" s="207"/>
      <c r="O524" s="206"/>
      <c r="P524" s="205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</row>
    <row r="525" spans="1:155" ht="30" customHeight="1">
      <c r="A525" s="703" t="s">
        <v>54</v>
      </c>
      <c r="B525" s="704"/>
      <c r="C525" s="704"/>
      <c r="D525" s="704"/>
      <c r="E525" s="704"/>
      <c r="F525" s="360"/>
      <c r="G525" s="360"/>
      <c r="H525" s="705" t="str">
        <f>IF(OR(Résultats!$AN18="Absent(e)",Résultats!$AN18="Incomplet"),"",Résultats!$AN18)</f>
        <v/>
      </c>
      <c r="I525" s="705"/>
      <c r="J525" s="172" t="str">
        <f>"/"</f>
        <v>/</v>
      </c>
      <c r="K525" s="171">
        <f>Résultats!$AN$2</f>
        <v>21</v>
      </c>
      <c r="L525" s="202"/>
      <c r="M525" s="202"/>
      <c r="N525" s="201"/>
      <c r="O525" s="200"/>
      <c r="P525" s="199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37"/>
      <c r="DH525" s="137"/>
      <c r="DI525" s="137"/>
      <c r="DJ525" s="137"/>
      <c r="DK525" s="137"/>
      <c r="DL525" s="137"/>
      <c r="DM525" s="137"/>
      <c r="DN525" s="137"/>
      <c r="DO525" s="137"/>
      <c r="DP525" s="137"/>
      <c r="DQ525" s="137"/>
      <c r="DR525" s="137"/>
      <c r="DS525" s="137"/>
      <c r="DT525" s="137"/>
      <c r="DU525" s="137"/>
      <c r="DV525" s="137"/>
      <c r="DW525" s="137"/>
      <c r="DX525" s="137"/>
      <c r="DY525" s="137"/>
      <c r="DZ525" s="137"/>
      <c r="EA525" s="137"/>
      <c r="EB525" s="137"/>
      <c r="EC525" s="137"/>
      <c r="ED525" s="137"/>
      <c r="EE525" s="137"/>
      <c r="EF525" s="137"/>
      <c r="EG525" s="137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</row>
    <row r="526" spans="1:155" s="151" customFormat="1" ht="13.5" customHeight="1">
      <c r="A526" s="161" t="s">
        <v>76</v>
      </c>
      <c r="B526" s="162"/>
      <c r="C526" s="162"/>
      <c r="D526" s="162"/>
      <c r="E526" s="160"/>
      <c r="F526" s="160"/>
      <c r="G526" s="160"/>
      <c r="H526" s="156"/>
      <c r="I526" s="156"/>
      <c r="J526" s="155"/>
      <c r="K526" s="155"/>
      <c r="L526" s="155"/>
      <c r="M526" s="155"/>
      <c r="N526" s="154"/>
      <c r="O526" s="153"/>
      <c r="P526" s="152"/>
    </row>
    <row r="527" spans="1:155" s="151" customFormat="1" ht="13.5" customHeight="1">
      <c r="A527" s="161" t="s">
        <v>77</v>
      </c>
      <c r="B527" s="162"/>
      <c r="C527" s="162"/>
      <c r="D527" s="162"/>
      <c r="E527" s="160"/>
      <c r="F527" s="160"/>
      <c r="G527" s="160"/>
      <c r="H527" s="156"/>
      <c r="I527" s="156"/>
      <c r="J527" s="155"/>
      <c r="K527" s="155"/>
      <c r="L527" s="155"/>
      <c r="M527" s="155"/>
      <c r="N527" s="154"/>
      <c r="O527" s="153"/>
      <c r="P527" s="152"/>
    </row>
    <row r="528" spans="1:155" s="151" customFormat="1" ht="13.5" customHeight="1">
      <c r="A528" s="161" t="s">
        <v>78</v>
      </c>
      <c r="B528" s="162"/>
      <c r="C528" s="162"/>
      <c r="D528" s="162"/>
      <c r="E528" s="160"/>
      <c r="F528" s="160"/>
      <c r="G528" s="160"/>
      <c r="H528" s="156"/>
      <c r="I528" s="156"/>
      <c r="J528" s="155"/>
      <c r="K528" s="155"/>
      <c r="L528" s="155"/>
      <c r="M528" s="155"/>
      <c r="N528" s="154"/>
      <c r="O528" s="153"/>
      <c r="P528" s="152"/>
    </row>
    <row r="529" spans="1:155" s="151" customFormat="1" ht="13.5" customHeight="1">
      <c r="A529" s="444" t="s">
        <v>141</v>
      </c>
      <c r="B529" s="160"/>
      <c r="C529" s="160"/>
      <c r="D529" s="160"/>
      <c r="E529" s="160"/>
      <c r="F529" s="160"/>
      <c r="G529" s="160"/>
      <c r="H529" s="156"/>
      <c r="I529" s="156"/>
      <c r="J529" s="155"/>
      <c r="K529" s="155"/>
      <c r="L529" s="155"/>
      <c r="M529" s="155"/>
      <c r="N529" s="154"/>
      <c r="O529" s="153"/>
      <c r="P529" s="152"/>
    </row>
    <row r="530" spans="1:155" s="151" customFormat="1" ht="15" customHeight="1">
      <c r="A530" s="321"/>
      <c r="B530" s="160"/>
      <c r="C530" s="160"/>
      <c r="D530" s="160"/>
      <c r="E530" s="160"/>
      <c r="F530" s="160"/>
      <c r="G530" s="160"/>
      <c r="H530" s="156"/>
      <c r="I530" s="156"/>
      <c r="J530" s="155"/>
      <c r="K530" s="155"/>
      <c r="L530" s="155"/>
      <c r="M530" s="155"/>
      <c r="N530" s="154"/>
      <c r="O530" s="153"/>
      <c r="P530" s="153"/>
    </row>
    <row r="531" spans="1:155" s="173" customFormat="1" ht="27" customHeight="1">
      <c r="A531" s="183" t="s">
        <v>58</v>
      </c>
      <c r="B531" s="182"/>
      <c r="C531" s="181"/>
      <c r="D531" s="181"/>
      <c r="E531" s="180"/>
      <c r="F531" s="180"/>
      <c r="G531" s="180"/>
      <c r="H531" s="179"/>
      <c r="I531" s="179"/>
      <c r="J531" s="706" t="str">
        <f>IF(OR(Résultats!$O18="",Résultats!$O18="Incomplet"),"",Résultats!$O18)</f>
        <v/>
      </c>
      <c r="K531" s="706"/>
      <c r="L531" s="706"/>
      <c r="M531" s="178" t="str">
        <f>"/"</f>
        <v>/</v>
      </c>
      <c r="N531" s="177">
        <f>Résultats!$O$4</f>
        <v>40</v>
      </c>
      <c r="O531" s="176"/>
      <c r="P531" s="175" t="str">
        <f>IF(OR(J531="",J531="Absent(e)",J531="Incomplet"),"",J531/N531)</f>
        <v/>
      </c>
      <c r="Q531" s="174"/>
      <c r="R531" s="174"/>
      <c r="S531" s="174"/>
      <c r="T531" s="174"/>
      <c r="U531" s="174"/>
      <c r="V531" s="174"/>
      <c r="W531" s="174"/>
      <c r="X531" s="174"/>
      <c r="Y531" s="174"/>
      <c r="Z531" s="174"/>
      <c r="AA531" s="174"/>
      <c r="AB531" s="174"/>
      <c r="AC531" s="174"/>
      <c r="AD531" s="174"/>
      <c r="AE531" s="174"/>
      <c r="AF531" s="174"/>
      <c r="AG531" s="174"/>
      <c r="AH531" s="174"/>
      <c r="AI531" s="174"/>
      <c r="AJ531" s="174"/>
      <c r="AK531" s="174"/>
      <c r="AL531" s="174"/>
      <c r="AM531" s="174"/>
      <c r="AN531" s="174"/>
    </row>
    <row r="532" spans="1:155" ht="14">
      <c r="A532" s="707" t="s">
        <v>60</v>
      </c>
      <c r="B532" s="708"/>
      <c r="C532" s="708"/>
      <c r="D532" s="708"/>
      <c r="E532" s="708"/>
      <c r="F532" s="358"/>
      <c r="G532" s="358"/>
      <c r="H532" s="709" t="str">
        <f>IF(OR(Résultats!$AY18="a",Résultats!$AY18="A",Résultats!$AY18=""),"",Résultats!$AY18)</f>
        <v/>
      </c>
      <c r="I532" s="709"/>
      <c r="J532" s="168" t="str">
        <f>"/"</f>
        <v>/</v>
      </c>
      <c r="K532" s="171">
        <f>Résultats!$AY$2</f>
        <v>18</v>
      </c>
      <c r="L532" s="166"/>
      <c r="M532" s="166"/>
      <c r="N532" s="165"/>
      <c r="O532" s="170"/>
      <c r="P532" s="164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  <c r="CJ532" s="137"/>
      <c r="CK532" s="137"/>
      <c r="CL532" s="137"/>
      <c r="CM532" s="137"/>
      <c r="CN532" s="137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37"/>
      <c r="DH532" s="137"/>
      <c r="DI532" s="137"/>
      <c r="DJ532" s="137"/>
      <c r="DK532" s="137"/>
      <c r="DL532" s="137"/>
      <c r="DM532" s="137"/>
      <c r="DN532" s="137"/>
      <c r="DO532" s="137"/>
      <c r="DP532" s="137"/>
      <c r="DQ532" s="137"/>
      <c r="DR532" s="137"/>
      <c r="DS532" s="137"/>
      <c r="DT532" s="137"/>
      <c r="DU532" s="137"/>
      <c r="DV532" s="137"/>
      <c r="DW532" s="137"/>
      <c r="DX532" s="137"/>
      <c r="DY532" s="137"/>
      <c r="DZ532" s="137"/>
      <c r="EA532" s="137"/>
      <c r="EB532" s="137"/>
      <c r="EC532" s="137"/>
      <c r="ED532" s="137"/>
      <c r="EE532" s="137"/>
      <c r="EF532" s="137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</row>
    <row r="533" spans="1:155" s="173" customFormat="1" ht="13.5" customHeight="1">
      <c r="A533" s="197" t="s">
        <v>79</v>
      </c>
      <c r="B533" s="358"/>
      <c r="C533" s="358"/>
      <c r="D533" s="358"/>
      <c r="E533" s="358"/>
      <c r="F533" s="358"/>
      <c r="G533" s="358"/>
      <c r="H533" s="359"/>
      <c r="I533" s="359"/>
      <c r="J533" s="168"/>
      <c r="K533" s="167"/>
      <c r="L533" s="166"/>
      <c r="M533" s="166"/>
      <c r="N533" s="165"/>
      <c r="O533" s="170"/>
      <c r="P533" s="164"/>
      <c r="Q533" s="174"/>
      <c r="R533" s="174"/>
      <c r="S533" s="174"/>
      <c r="T533" s="174"/>
      <c r="U533" s="174"/>
      <c r="V533" s="174"/>
      <c r="W533" s="174"/>
      <c r="X533" s="174"/>
      <c r="Y533" s="174"/>
      <c r="Z533" s="174"/>
      <c r="AA533" s="174"/>
      <c r="AB533" s="174"/>
      <c r="AC533" s="174"/>
      <c r="AD533" s="174"/>
      <c r="AE533" s="174"/>
      <c r="AF533" s="174"/>
      <c r="AG533" s="174"/>
      <c r="AH533" s="174"/>
      <c r="AI533" s="174"/>
      <c r="AJ533" s="174"/>
      <c r="AK533" s="174"/>
      <c r="AL533" s="174"/>
      <c r="AM533" s="174"/>
      <c r="AN533" s="174"/>
    </row>
    <row r="534" spans="1:155" s="173" customFormat="1" ht="13.5" customHeight="1">
      <c r="A534" s="197" t="s">
        <v>143</v>
      </c>
      <c r="B534" s="358"/>
      <c r="C534" s="358"/>
      <c r="D534" s="358"/>
      <c r="E534" s="358"/>
      <c r="F534" s="358"/>
      <c r="G534" s="358"/>
      <c r="H534" s="359"/>
      <c r="I534" s="359"/>
      <c r="J534" s="168"/>
      <c r="K534" s="167"/>
      <c r="L534" s="166"/>
      <c r="M534" s="166"/>
      <c r="N534" s="165"/>
      <c r="O534" s="170"/>
      <c r="P534" s="164"/>
      <c r="R534" s="174"/>
      <c r="S534" s="174"/>
      <c r="T534" s="174"/>
      <c r="U534" s="174"/>
      <c r="V534" s="174"/>
      <c r="W534" s="174"/>
      <c r="X534" s="174"/>
      <c r="Y534" s="174"/>
      <c r="Z534" s="174"/>
      <c r="AA534" s="174"/>
      <c r="AB534" s="174"/>
      <c r="AC534" s="174"/>
      <c r="AD534" s="174"/>
      <c r="AE534" s="174"/>
      <c r="AF534" s="174"/>
      <c r="AG534" s="174"/>
      <c r="AH534" s="174"/>
      <c r="AI534" s="174"/>
      <c r="AJ534" s="174"/>
      <c r="AK534" s="174"/>
      <c r="AL534" s="174"/>
      <c r="AM534" s="174"/>
      <c r="AN534" s="174"/>
    </row>
    <row r="535" spans="1:155" s="173" customFormat="1" ht="13.5" customHeight="1">
      <c r="A535" s="197" t="s">
        <v>80</v>
      </c>
      <c r="B535" s="358"/>
      <c r="C535" s="358"/>
      <c r="D535" s="358"/>
      <c r="E535" s="358"/>
      <c r="F535" s="358"/>
      <c r="G535" s="358"/>
      <c r="H535" s="359"/>
      <c r="I535" s="359"/>
      <c r="J535" s="168"/>
      <c r="K535" s="167"/>
      <c r="L535" s="166"/>
      <c r="M535" s="166"/>
      <c r="N535" s="165"/>
      <c r="O535" s="170"/>
      <c r="P535" s="164"/>
      <c r="R535" s="174"/>
      <c r="S535" s="174"/>
      <c r="T535" s="174"/>
      <c r="U535" s="174"/>
      <c r="V535" s="174"/>
      <c r="W535" s="174"/>
      <c r="X535" s="174"/>
      <c r="Y535" s="174"/>
      <c r="Z535" s="174"/>
      <c r="AA535" s="174"/>
      <c r="AB535" s="174"/>
      <c r="AC535" s="174"/>
      <c r="AD535" s="174"/>
      <c r="AE535" s="174"/>
      <c r="AF535" s="174"/>
      <c r="AG535" s="174"/>
      <c r="AH535" s="174"/>
      <c r="AI535" s="174"/>
      <c r="AJ535" s="174"/>
      <c r="AK535" s="174"/>
      <c r="AL535" s="174"/>
      <c r="AM535" s="174"/>
      <c r="AN535" s="174"/>
    </row>
    <row r="536" spans="1:155" s="173" customFormat="1" ht="13.5" customHeight="1">
      <c r="A536" s="320" t="s">
        <v>85</v>
      </c>
      <c r="B536" s="358"/>
      <c r="C536" s="358"/>
      <c r="D536" s="358"/>
      <c r="E536" s="358"/>
      <c r="F536" s="358"/>
      <c r="G536" s="358"/>
      <c r="H536" s="359"/>
      <c r="I536" s="359"/>
      <c r="J536" s="168"/>
      <c r="K536" s="167"/>
      <c r="L536" s="166"/>
      <c r="M536" s="166"/>
      <c r="N536" s="165"/>
      <c r="O536" s="170"/>
      <c r="P536" s="164"/>
      <c r="R536" s="174"/>
      <c r="S536" s="174"/>
      <c r="T536" s="174"/>
      <c r="U536" s="174"/>
      <c r="V536" s="174"/>
      <c r="W536" s="174"/>
      <c r="X536" s="174"/>
      <c r="Y536" s="174"/>
      <c r="Z536" s="174"/>
      <c r="AA536" s="174"/>
      <c r="AB536" s="174"/>
      <c r="AC536" s="174"/>
      <c r="AD536" s="174"/>
      <c r="AE536" s="174"/>
      <c r="AF536" s="174"/>
      <c r="AG536" s="174"/>
      <c r="AH536" s="174"/>
      <c r="AI536" s="174"/>
      <c r="AJ536" s="174"/>
      <c r="AK536" s="174"/>
      <c r="AL536" s="174"/>
      <c r="AM536" s="174"/>
      <c r="AN536" s="174"/>
    </row>
    <row r="537" spans="1:155" s="186" customFormat="1" ht="18" customHeight="1">
      <c r="A537" s="710" t="s">
        <v>65</v>
      </c>
      <c r="B537" s="711"/>
      <c r="C537" s="711"/>
      <c r="D537" s="711"/>
      <c r="E537" s="711"/>
      <c r="F537" s="711"/>
      <c r="G537" s="711"/>
      <c r="H537" s="709" t="str">
        <f>IF(OR(Résultats!$BK18="Absent(e)",Résultats!$BK18="Incomplet"),"",Résultats!$BK18)</f>
        <v/>
      </c>
      <c r="I537" s="709"/>
      <c r="J537" s="172" t="str">
        <f>"/"</f>
        <v>/</v>
      </c>
      <c r="K537" s="171">
        <f>Résultats!$BK$2</f>
        <v>22</v>
      </c>
      <c r="L537" s="166"/>
      <c r="M537" s="166"/>
      <c r="N537" s="165"/>
      <c r="O537" s="170"/>
      <c r="P537" s="164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</row>
    <row r="538" spans="1:155" s="184" customFormat="1" ht="13.5" customHeight="1">
      <c r="A538" s="161" t="s">
        <v>81</v>
      </c>
      <c r="B538" s="162"/>
      <c r="C538" s="162"/>
      <c r="D538" s="162"/>
      <c r="E538" s="160"/>
      <c r="F538" s="159"/>
      <c r="G538" s="158"/>
      <c r="H538" s="157"/>
      <c r="I538" s="156"/>
      <c r="J538" s="155"/>
      <c r="K538" s="155"/>
      <c r="L538" s="155"/>
      <c r="M538" s="155"/>
      <c r="N538" s="154"/>
      <c r="O538" s="153"/>
      <c r="P538" s="152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5"/>
      <c r="AG538" s="185"/>
      <c r="AH538" s="185"/>
      <c r="AI538" s="185"/>
      <c r="AJ538" s="185"/>
      <c r="AK538" s="185"/>
      <c r="AL538" s="185"/>
      <c r="AM538" s="185"/>
      <c r="AN538" s="185"/>
    </row>
    <row r="539" spans="1:155" s="173" customFormat="1" ht="13.5" customHeight="1">
      <c r="A539" s="161" t="s">
        <v>83</v>
      </c>
      <c r="B539" s="162"/>
      <c r="C539" s="162"/>
      <c r="D539" s="162"/>
      <c r="E539" s="160"/>
      <c r="F539" s="159"/>
      <c r="G539" s="158"/>
      <c r="H539" s="157"/>
      <c r="I539" s="156"/>
      <c r="J539" s="155"/>
      <c r="K539" s="155"/>
      <c r="L539" s="155"/>
      <c r="M539" s="155"/>
      <c r="N539" s="154"/>
      <c r="O539" s="153"/>
      <c r="P539" s="152"/>
      <c r="Q539" s="174"/>
      <c r="R539" s="174"/>
      <c r="S539" s="174"/>
      <c r="T539" s="174"/>
      <c r="U539" s="174"/>
      <c r="V539" s="174"/>
      <c r="W539" s="174"/>
      <c r="X539" s="174"/>
      <c r="Y539" s="174"/>
      <c r="Z539" s="174"/>
      <c r="AA539" s="174"/>
      <c r="AB539" s="174"/>
      <c r="AC539" s="174"/>
      <c r="AD539" s="174"/>
      <c r="AE539" s="174"/>
      <c r="AF539" s="174"/>
      <c r="AG539" s="174"/>
      <c r="AH539" s="174"/>
      <c r="AI539" s="174"/>
      <c r="AJ539" s="174"/>
      <c r="AK539" s="174"/>
      <c r="AL539" s="174"/>
      <c r="AM539" s="174"/>
      <c r="AN539" s="174"/>
    </row>
    <row r="540" spans="1:155" s="163" customFormat="1" ht="13.5" customHeight="1">
      <c r="A540" s="161" t="s">
        <v>82</v>
      </c>
      <c r="B540" s="160"/>
      <c r="C540" s="160"/>
      <c r="D540" s="160"/>
      <c r="E540" s="160"/>
      <c r="F540" s="159"/>
      <c r="G540" s="158"/>
      <c r="H540" s="157"/>
      <c r="I540" s="156"/>
      <c r="J540" s="155"/>
      <c r="K540" s="155"/>
      <c r="L540" s="155"/>
      <c r="M540" s="155"/>
      <c r="N540" s="154"/>
      <c r="O540" s="153"/>
      <c r="P540" s="152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</row>
    <row r="541" spans="1:155">
      <c r="A541" s="363"/>
      <c r="B541" s="150"/>
      <c r="C541" s="150"/>
      <c r="D541" s="149"/>
      <c r="E541" s="361"/>
      <c r="F541" s="361"/>
      <c r="G541" s="361"/>
      <c r="H541" s="361"/>
      <c r="I541" s="361"/>
      <c r="J541" s="361"/>
      <c r="K541" s="148"/>
      <c r="L541" s="147"/>
      <c r="M541" s="146"/>
      <c r="N541" s="361"/>
      <c r="O541" s="361"/>
      <c r="P541" s="361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  <c r="CJ541" s="137"/>
      <c r="CK541" s="137"/>
      <c r="CL541" s="137"/>
      <c r="CM541" s="137"/>
      <c r="CN541" s="137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37"/>
      <c r="DH541" s="137"/>
      <c r="DI541" s="137"/>
      <c r="DJ541" s="137"/>
      <c r="DK541" s="137"/>
      <c r="DL541" s="137"/>
      <c r="DM541" s="137"/>
      <c r="DN541" s="137"/>
      <c r="DO541" s="137"/>
      <c r="DP541" s="137"/>
      <c r="DQ541" s="137"/>
      <c r="DR541" s="137"/>
      <c r="DS541" s="137"/>
      <c r="DT541" s="137"/>
      <c r="DU541" s="137"/>
      <c r="DV541" s="137"/>
      <c r="DW541" s="137"/>
      <c r="DX541" s="137"/>
      <c r="DY541" s="137"/>
      <c r="DZ541" s="137"/>
      <c r="EA541" s="137"/>
      <c r="EB541" s="137"/>
      <c r="EC541" s="137"/>
      <c r="ED541" s="137"/>
      <c r="EE541" s="137"/>
      <c r="EF541" s="137"/>
      <c r="EG541" s="137"/>
      <c r="EH541" s="137"/>
      <c r="EI541" s="137"/>
      <c r="EJ541" s="137"/>
      <c r="EK541" s="137"/>
      <c r="EL541" s="137"/>
      <c r="EM541" s="137"/>
      <c r="EN541" s="137"/>
      <c r="EO541" s="137"/>
      <c r="EP541" s="137"/>
      <c r="EQ541" s="137"/>
      <c r="ER541" s="137"/>
      <c r="ES541" s="137"/>
      <c r="ET541" s="137"/>
      <c r="EU541" s="137"/>
      <c r="EV541" s="137"/>
      <c r="EW541" s="137"/>
      <c r="EX541" s="137"/>
      <c r="EY541" s="137"/>
    </row>
    <row r="542" spans="1:155">
      <c r="A542" s="363"/>
      <c r="B542" s="150"/>
      <c r="C542" s="150"/>
      <c r="D542" s="149"/>
      <c r="E542" s="361"/>
      <c r="F542" s="361"/>
      <c r="G542" s="361"/>
      <c r="H542" s="361"/>
      <c r="I542" s="361"/>
      <c r="J542" s="361"/>
      <c r="K542" s="148"/>
      <c r="L542" s="147"/>
      <c r="M542" s="146"/>
      <c r="N542" s="361"/>
      <c r="O542" s="361"/>
      <c r="P542" s="361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  <c r="CJ542" s="137"/>
      <c r="CK542" s="137"/>
      <c r="CL542" s="137"/>
      <c r="CM542" s="137"/>
      <c r="CN542" s="137"/>
      <c r="CO542" s="137"/>
      <c r="CP542" s="137"/>
      <c r="CQ542" s="137"/>
      <c r="CR542" s="137"/>
      <c r="CS542" s="137"/>
      <c r="CT542" s="137"/>
      <c r="CU542" s="137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37"/>
      <c r="DH542" s="137"/>
      <c r="DI542" s="137"/>
      <c r="DJ542" s="137"/>
      <c r="DK542" s="137"/>
      <c r="DL542" s="137"/>
      <c r="DM542" s="137"/>
      <c r="DN542" s="137"/>
      <c r="DO542" s="137"/>
      <c r="DP542" s="137"/>
      <c r="DQ542" s="137"/>
      <c r="DR542" s="137"/>
      <c r="DS542" s="137"/>
      <c r="DT542" s="137"/>
      <c r="DU542" s="137"/>
      <c r="DV542" s="137"/>
      <c r="DW542" s="137"/>
      <c r="DX542" s="137"/>
      <c r="DY542" s="137"/>
      <c r="DZ542" s="137"/>
      <c r="EA542" s="137"/>
      <c r="EB542" s="137"/>
      <c r="EC542" s="137"/>
      <c r="ED542" s="137"/>
      <c r="EE542" s="137"/>
      <c r="EF542" s="137"/>
      <c r="EG542" s="137"/>
      <c r="EH542" s="137"/>
      <c r="EI542" s="137"/>
      <c r="EJ542" s="137"/>
      <c r="EK542" s="137"/>
      <c r="EL542" s="137"/>
      <c r="EM542" s="137"/>
      <c r="EN542" s="137"/>
      <c r="EO542" s="137"/>
      <c r="EP542" s="137"/>
      <c r="EQ542" s="137"/>
      <c r="ER542" s="137"/>
      <c r="ES542" s="137"/>
      <c r="ET542" s="137"/>
      <c r="EU542" s="137"/>
      <c r="EV542" s="137"/>
      <c r="EW542" s="137"/>
      <c r="EX542" s="137"/>
      <c r="EY542" s="137"/>
    </row>
    <row r="544" spans="1:155" ht="15.5">
      <c r="A544" s="721"/>
      <c r="B544" s="721"/>
      <c r="C544" s="721"/>
      <c r="D544" s="721"/>
      <c r="E544" s="721"/>
      <c r="F544" s="721"/>
      <c r="G544" s="721"/>
      <c r="H544" s="721"/>
      <c r="I544" s="721"/>
      <c r="J544" s="721"/>
      <c r="K544" s="721"/>
      <c r="L544" s="721"/>
      <c r="M544" s="721"/>
      <c r="N544" s="721"/>
      <c r="O544" s="721"/>
      <c r="P544" s="721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37"/>
      <c r="DH544" s="137"/>
      <c r="DI544" s="137"/>
      <c r="DJ544" s="137"/>
      <c r="DK544" s="137"/>
      <c r="DL544" s="137"/>
      <c r="DM544" s="137"/>
      <c r="DN544" s="137"/>
      <c r="DO544" s="137"/>
      <c r="DP544" s="137"/>
      <c r="DQ544" s="137"/>
      <c r="DR544" s="137"/>
      <c r="DS544" s="137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137"/>
      <c r="ED544" s="137"/>
      <c r="EE544" s="137"/>
      <c r="EF544" s="137"/>
      <c r="EG544" s="137"/>
      <c r="EH544" s="137"/>
      <c r="EI544" s="137"/>
      <c r="EJ544" s="137"/>
      <c r="EK544" s="137"/>
      <c r="EL544" s="137"/>
      <c r="EM544" s="137"/>
      <c r="EN544" s="137"/>
      <c r="EO544" s="137"/>
      <c r="EP544" s="137"/>
      <c r="EQ544" s="137"/>
      <c r="ER544" s="137"/>
      <c r="ES544" s="137"/>
      <c r="ET544" s="137"/>
      <c r="EU544" s="137"/>
      <c r="EV544" s="137"/>
      <c r="EW544" s="137"/>
      <c r="EX544" s="137"/>
      <c r="EY544" s="137"/>
    </row>
    <row r="545" spans="1:155" ht="15.5">
      <c r="A545" s="722" t="s">
        <v>43</v>
      </c>
      <c r="B545" s="722"/>
      <c r="C545" s="722"/>
      <c r="D545" s="722"/>
      <c r="E545" s="722"/>
      <c r="F545" s="722"/>
      <c r="G545" s="722"/>
      <c r="H545" s="722"/>
      <c r="I545" s="722"/>
      <c r="J545" s="722"/>
      <c r="K545" s="722"/>
      <c r="L545" s="722"/>
      <c r="M545" s="722"/>
      <c r="N545" s="722"/>
      <c r="O545" s="722"/>
      <c r="P545" s="722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137"/>
      <c r="EB545" s="137"/>
      <c r="EC545" s="137"/>
      <c r="ED545" s="137"/>
      <c r="EE545" s="137"/>
      <c r="EF545" s="137"/>
      <c r="EG545" s="137"/>
      <c r="EH545" s="137"/>
      <c r="EI545" s="137"/>
      <c r="EJ545" s="137"/>
      <c r="EK545" s="137"/>
      <c r="EL545" s="137"/>
      <c r="EM545" s="137"/>
      <c r="EN545" s="137"/>
      <c r="EO545" s="137"/>
      <c r="EP545" s="137"/>
      <c r="EQ545" s="137"/>
      <c r="ER545" s="137"/>
      <c r="ES545" s="137"/>
      <c r="ET545" s="137"/>
      <c r="EU545" s="137"/>
      <c r="EV545" s="137"/>
      <c r="EW545" s="137"/>
      <c r="EX545" s="137"/>
      <c r="EY545" s="137"/>
    </row>
    <row r="546" spans="1:155">
      <c r="A546" s="213"/>
      <c r="B546" s="150"/>
      <c r="C546" s="150"/>
      <c r="D546" s="149"/>
      <c r="E546" s="150"/>
      <c r="F546" s="150"/>
      <c r="G546" s="150"/>
      <c r="H546" s="150"/>
      <c r="I546" s="150"/>
      <c r="J546" s="361"/>
      <c r="K546" s="148"/>
      <c r="L546" s="147"/>
      <c r="M546" s="146"/>
      <c r="N546" s="150"/>
      <c r="O546" s="150"/>
      <c r="P546" s="198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137"/>
      <c r="ED546" s="137"/>
      <c r="EE546" s="137"/>
      <c r="EF546" s="137"/>
      <c r="EG546" s="137"/>
      <c r="EH546" s="137"/>
      <c r="EI546" s="137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</row>
    <row r="547" spans="1:155" ht="18">
      <c r="A547" s="723" t="s">
        <v>253</v>
      </c>
      <c r="B547" s="723"/>
      <c r="C547" s="723"/>
      <c r="D547" s="723"/>
      <c r="E547" s="723"/>
      <c r="F547" s="723"/>
      <c r="G547" s="723"/>
      <c r="H547" s="723"/>
      <c r="I547" s="723"/>
      <c r="J547" s="723"/>
      <c r="K547" s="723"/>
      <c r="L547" s="723"/>
      <c r="M547" s="723"/>
      <c r="N547" s="723"/>
      <c r="O547" s="723"/>
      <c r="P547" s="723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  <c r="DE547" s="137"/>
      <c r="DF547" s="137"/>
      <c r="DG547" s="137"/>
      <c r="DH547" s="137"/>
      <c r="DI547" s="137"/>
      <c r="DJ547" s="137"/>
      <c r="DK547" s="137"/>
      <c r="DL547" s="137"/>
      <c r="DM547" s="137"/>
      <c r="DN547" s="137"/>
      <c r="DO547" s="137"/>
      <c r="DP547" s="137"/>
      <c r="DQ547" s="137"/>
      <c r="DR547" s="137"/>
      <c r="DS547" s="137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137"/>
      <c r="ED547" s="137"/>
      <c r="EE547" s="137"/>
      <c r="EF547" s="137"/>
      <c r="EG547" s="137"/>
      <c r="EH547" s="137"/>
      <c r="EI547" s="137"/>
      <c r="EJ547" s="137"/>
      <c r="EK547" s="137"/>
      <c r="EL547" s="137"/>
      <c r="EM547" s="137"/>
      <c r="EN547" s="137"/>
      <c r="EO547" s="137"/>
      <c r="EP547" s="137"/>
      <c r="EQ547" s="137"/>
      <c r="ER547" s="137"/>
      <c r="ES547" s="137"/>
      <c r="ET547" s="137"/>
      <c r="EU547" s="137"/>
      <c r="EV547" s="137"/>
      <c r="EW547" s="137"/>
      <c r="EX547" s="137"/>
      <c r="EY547" s="137"/>
    </row>
    <row r="548" spans="1:155">
      <c r="A548" s="213"/>
      <c r="B548" s="150"/>
      <c r="C548" s="150"/>
      <c r="D548" s="149"/>
      <c r="E548" s="150"/>
      <c r="F548" s="150"/>
      <c r="G548" s="150"/>
      <c r="H548" s="150"/>
      <c r="I548" s="150"/>
      <c r="J548" s="361"/>
      <c r="K548" s="148"/>
      <c r="L548" s="147"/>
      <c r="M548" s="146"/>
      <c r="N548" s="150"/>
      <c r="O548" s="150"/>
      <c r="P548" s="198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  <c r="DE548" s="137"/>
      <c r="DF548" s="137"/>
      <c r="DG548" s="137"/>
      <c r="DH548" s="137"/>
      <c r="DI548" s="137"/>
      <c r="DJ548" s="137"/>
      <c r="DK548" s="137"/>
      <c r="DL548" s="137"/>
      <c r="DM548" s="137"/>
      <c r="DN548" s="137"/>
      <c r="DO548" s="137"/>
      <c r="DP548" s="137"/>
      <c r="DQ548" s="137"/>
      <c r="DR548" s="137"/>
      <c r="DS548" s="137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137"/>
      <c r="ED548" s="137"/>
      <c r="EE548" s="137"/>
      <c r="EF548" s="137"/>
      <c r="EG548" s="137"/>
      <c r="EH548" s="137"/>
      <c r="EI548" s="137"/>
      <c r="EJ548" s="137"/>
      <c r="EK548" s="137"/>
      <c r="EL548" s="137"/>
      <c r="EM548" s="137"/>
      <c r="EN548" s="137"/>
      <c r="EO548" s="137"/>
      <c r="EP548" s="137"/>
      <c r="EQ548" s="137"/>
      <c r="ER548" s="137"/>
      <c r="ES548" s="137"/>
      <c r="ET548" s="137"/>
      <c r="EU548" s="137"/>
      <c r="EV548" s="137"/>
      <c r="EW548" s="137"/>
      <c r="EX548" s="137"/>
      <c r="EY548" s="137"/>
    </row>
    <row r="549" spans="1:155">
      <c r="A549" s="213"/>
      <c r="B549" s="720">
        <f>'Encodage réponses Es'!$B$1:$I$1</f>
        <v>0</v>
      </c>
      <c r="C549" s="720"/>
      <c r="D549" s="720"/>
      <c r="E549" s="720"/>
      <c r="F549" s="720"/>
      <c r="G549" s="720"/>
      <c r="H549" s="720"/>
      <c r="I549" s="720"/>
      <c r="J549" s="720"/>
      <c r="K549" s="720"/>
      <c r="L549" s="720"/>
      <c r="M549" s="720"/>
      <c r="N549" s="720"/>
      <c r="O549" s="150"/>
      <c r="P549" s="198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  <c r="DE549" s="137"/>
      <c r="DF549" s="137"/>
      <c r="DG549" s="137"/>
      <c r="DH549" s="137"/>
      <c r="DI549" s="137"/>
      <c r="DJ549" s="137"/>
      <c r="DK549" s="137"/>
      <c r="DL549" s="137"/>
      <c r="DM549" s="137"/>
      <c r="DN549" s="137"/>
      <c r="DO549" s="137"/>
      <c r="DP549" s="137"/>
      <c r="DQ549" s="137"/>
      <c r="DR549" s="137"/>
      <c r="DS549" s="137"/>
      <c r="DT549" s="137"/>
      <c r="DU549" s="137"/>
      <c r="DV549" s="137"/>
      <c r="DW549" s="137"/>
      <c r="DX549" s="137"/>
      <c r="DY549" s="137"/>
      <c r="DZ549" s="137"/>
      <c r="EA549" s="137"/>
      <c r="EB549" s="137"/>
      <c r="EC549" s="137"/>
      <c r="ED549" s="137"/>
      <c r="EE549" s="137"/>
      <c r="EF549" s="137"/>
      <c r="EG549" s="137"/>
      <c r="EH549" s="137"/>
      <c r="EI549" s="137"/>
      <c r="EJ549" s="137"/>
      <c r="EK549" s="137"/>
      <c r="EL549" s="137"/>
      <c r="EM549" s="137"/>
      <c r="EN549" s="137"/>
      <c r="EO549" s="137"/>
      <c r="EP549" s="137"/>
      <c r="EQ549" s="137"/>
      <c r="ER549" s="137"/>
      <c r="ES549" s="137"/>
      <c r="ET549" s="137"/>
      <c r="EU549" s="137"/>
      <c r="EV549" s="137"/>
      <c r="EW549" s="137"/>
      <c r="EX549" s="137"/>
      <c r="EY549" s="137"/>
    </row>
    <row r="550" spans="1:155" ht="27" customHeight="1">
      <c r="A550" s="238" t="s">
        <v>44</v>
      </c>
      <c r="B550" s="238">
        <f>'Encodage réponses Es'!$C$3</f>
        <v>0</v>
      </c>
      <c r="C550" s="150"/>
      <c r="D550" s="149"/>
      <c r="E550" s="150"/>
      <c r="F550" s="150"/>
      <c r="G550" s="150"/>
      <c r="H550" s="150"/>
      <c r="I550" s="150"/>
      <c r="J550" s="361"/>
      <c r="K550" s="148"/>
      <c r="L550" s="147"/>
      <c r="M550" s="146"/>
      <c r="N550" s="150"/>
      <c r="O550" s="150"/>
      <c r="P550" s="198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137"/>
      <c r="ED550" s="137"/>
      <c r="EE550" s="137"/>
      <c r="EF550" s="137"/>
      <c r="EG550" s="137"/>
      <c r="EH550" s="137"/>
      <c r="EI550" s="137"/>
      <c r="EJ550" s="137"/>
      <c r="EK550" s="137"/>
      <c r="EL550" s="137"/>
      <c r="EM550" s="137"/>
      <c r="EN550" s="137"/>
      <c r="EO550" s="137"/>
      <c r="EP550" s="137"/>
      <c r="EQ550" s="137"/>
      <c r="ER550" s="137"/>
      <c r="ES550" s="137"/>
      <c r="ET550" s="137"/>
      <c r="EU550" s="137"/>
      <c r="EV550" s="137"/>
      <c r="EW550" s="137"/>
      <c r="EX550" s="137"/>
      <c r="EY550" s="137"/>
    </row>
    <row r="551" spans="1:155" ht="15.5">
      <c r="A551" s="724" t="str">
        <f>CONCATENATE("Synthèse des résultats de l'élève : ",Résultats!$E19," ",Résultats!$F19)</f>
        <v xml:space="preserve">Synthèse des résultats de l'élève :  </v>
      </c>
      <c r="B551" s="724"/>
      <c r="C551" s="724"/>
      <c r="D551" s="724"/>
      <c r="E551" s="724"/>
      <c r="F551" s="724"/>
      <c r="G551" s="724"/>
      <c r="H551" s="724"/>
      <c r="I551" s="724"/>
      <c r="J551" s="724"/>
      <c r="K551" s="724"/>
      <c r="L551" s="237"/>
      <c r="M551" s="718" t="str">
        <f>IF(Résultats!$J550="Absent(e)","Absent(e)",IF(Résultats!$J550="Incomplet","Incomplet",""))</f>
        <v/>
      </c>
      <c r="N551" s="718"/>
      <c r="O551" s="718"/>
      <c r="P551" s="718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137"/>
      <c r="ED551" s="137"/>
      <c r="EE551" s="137"/>
      <c r="EF551" s="137"/>
      <c r="EG551" s="137"/>
      <c r="EH551" s="137"/>
      <c r="EI551" s="137"/>
      <c r="EJ551" s="137"/>
      <c r="EK551" s="137"/>
      <c r="EL551" s="137"/>
      <c r="EM551" s="137"/>
      <c r="EN551" s="137"/>
      <c r="EO551" s="137"/>
      <c r="EP551" s="137"/>
      <c r="EQ551" s="137"/>
      <c r="ER551" s="137"/>
      <c r="ES551" s="137"/>
      <c r="ET551" s="137"/>
      <c r="EU551" s="137"/>
      <c r="EV551" s="137"/>
      <c r="EW551" s="137"/>
      <c r="EX551" s="137"/>
      <c r="EY551" s="137"/>
    </row>
    <row r="552" spans="1:155" ht="15.5">
      <c r="A552" s="236"/>
      <c r="B552" s="235"/>
      <c r="C552" s="150"/>
      <c r="D552" s="149"/>
      <c r="E552" s="150"/>
      <c r="F552" s="150"/>
      <c r="G552" s="150"/>
      <c r="H552" s="150"/>
      <c r="I552" s="150"/>
      <c r="J552" s="361"/>
      <c r="K552" s="148"/>
      <c r="L552" s="147"/>
      <c r="M552" s="146"/>
      <c r="N552" s="150"/>
      <c r="O552" s="150"/>
      <c r="P552" s="198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  <c r="CJ552" s="137"/>
      <c r="CK552" s="137"/>
      <c r="CL552" s="137"/>
      <c r="CM552" s="137"/>
      <c r="CN552" s="137"/>
      <c r="CO552" s="137"/>
      <c r="CP552" s="137"/>
      <c r="CQ552" s="137"/>
      <c r="CR552" s="137"/>
      <c r="CS552" s="137"/>
      <c r="CT552" s="137"/>
      <c r="CU552" s="137"/>
      <c r="CV552" s="137"/>
      <c r="CW552" s="137"/>
      <c r="CX552" s="137"/>
      <c r="CY552" s="137"/>
      <c r="CZ552" s="137"/>
      <c r="DA552" s="137"/>
      <c r="DB552" s="137"/>
      <c r="DC552" s="137"/>
      <c r="DD552" s="137"/>
      <c r="DE552" s="137"/>
      <c r="DF552" s="137"/>
      <c r="DG552" s="137"/>
      <c r="DH552" s="137"/>
      <c r="DI552" s="137"/>
      <c r="DJ552" s="137"/>
      <c r="DK552" s="137"/>
      <c r="DL552" s="137"/>
      <c r="DM552" s="137"/>
      <c r="DN552" s="137"/>
      <c r="DO552" s="137"/>
      <c r="DP552" s="137"/>
      <c r="DQ552" s="137"/>
      <c r="DR552" s="137"/>
      <c r="DS552" s="137"/>
      <c r="DT552" s="137"/>
      <c r="DU552" s="137"/>
      <c r="DV552" s="137"/>
      <c r="DW552" s="137"/>
      <c r="DX552" s="137"/>
      <c r="DY552" s="137"/>
      <c r="DZ552" s="137"/>
      <c r="EA552" s="137"/>
      <c r="EB552" s="137"/>
      <c r="EC552" s="137"/>
      <c r="ED552" s="137"/>
      <c r="EE552" s="137"/>
      <c r="EF552" s="137"/>
      <c r="EG552" s="137"/>
      <c r="EH552" s="137"/>
      <c r="EI552" s="137"/>
      <c r="EJ552" s="137"/>
      <c r="EK552" s="137"/>
      <c r="EL552" s="137"/>
      <c r="EM552" s="137"/>
      <c r="EN552" s="137"/>
      <c r="EO552" s="137"/>
      <c r="EP552" s="137"/>
      <c r="EQ552" s="137"/>
      <c r="ER552" s="137"/>
      <c r="ES552" s="137"/>
      <c r="ET552" s="137"/>
      <c r="EU552" s="137"/>
      <c r="EV552" s="137"/>
      <c r="EW552" s="137"/>
      <c r="EX552" s="137"/>
      <c r="EY552" s="137"/>
    </row>
    <row r="553" spans="1:155" s="173" customFormat="1" ht="18" customHeight="1">
      <c r="A553" s="234" t="s">
        <v>47</v>
      </c>
      <c r="B553" s="233"/>
      <c r="C553" s="362"/>
      <c r="D553" s="228"/>
      <c r="E553" s="232"/>
      <c r="F553" s="232"/>
      <c r="G553" s="232"/>
      <c r="H553" s="232"/>
      <c r="I553" s="232"/>
      <c r="J553" s="231"/>
      <c r="K553" s="230"/>
      <c r="L553" s="229"/>
      <c r="M553" s="228"/>
      <c r="N553" s="227" t="str">
        <f>IF(OR(Résultats!$J19="Absent(e)",Résultats!$J19="Incomplet"),"",Résultats!$J19)</f>
        <v/>
      </c>
      <c r="O553" s="226" t="str">
        <f>"/"</f>
        <v>/</v>
      </c>
      <c r="P553" s="225">
        <f>Résultats!$J$4</f>
        <v>80</v>
      </c>
      <c r="Q553" s="174"/>
      <c r="R553" s="174"/>
      <c r="S553" s="174"/>
      <c r="T553" s="174"/>
      <c r="U553" s="174"/>
      <c r="V553" s="174"/>
      <c r="W553" s="174"/>
      <c r="X553" s="174"/>
      <c r="Y553" s="174"/>
      <c r="Z553" s="174"/>
      <c r="AA553" s="174"/>
      <c r="AB553" s="174"/>
      <c r="AC553" s="174"/>
      <c r="AD553" s="174"/>
      <c r="AE553" s="174"/>
      <c r="AF553" s="174"/>
      <c r="AG553" s="174"/>
      <c r="AH553" s="174"/>
      <c r="AI553" s="174"/>
      <c r="AJ553" s="174"/>
      <c r="AK553" s="174"/>
      <c r="AL553" s="174"/>
      <c r="AM553" s="174"/>
      <c r="AN553" s="174"/>
    </row>
    <row r="554" spans="1:155" ht="14">
      <c r="A554" s="224"/>
      <c r="B554" s="221"/>
      <c r="C554" s="220"/>
      <c r="D554" s="219"/>
      <c r="E554" s="218"/>
      <c r="F554" s="218"/>
      <c r="G554" s="218"/>
      <c r="H554" s="218"/>
      <c r="I554" s="218"/>
      <c r="J554" s="217"/>
      <c r="K554" s="216"/>
      <c r="L554" s="215"/>
      <c r="M554" s="214"/>
      <c r="N554" s="219"/>
      <c r="O554" s="219"/>
      <c r="P554" s="223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  <c r="CJ554" s="137"/>
      <c r="CK554" s="137"/>
      <c r="CL554" s="137"/>
      <c r="CM554" s="137"/>
      <c r="CN554" s="137"/>
      <c r="CO554" s="137"/>
      <c r="CP554" s="137"/>
      <c r="CQ554" s="137"/>
      <c r="CR554" s="137"/>
      <c r="CS554" s="137"/>
      <c r="CT554" s="137"/>
      <c r="CU554" s="137"/>
      <c r="CV554" s="137"/>
      <c r="CW554" s="137"/>
      <c r="CX554" s="137"/>
      <c r="CY554" s="137"/>
      <c r="CZ554" s="137"/>
      <c r="DA554" s="137"/>
      <c r="DB554" s="137"/>
      <c r="DC554" s="137"/>
      <c r="DD554" s="137"/>
      <c r="DE554" s="137"/>
      <c r="DF554" s="137"/>
      <c r="DG554" s="137"/>
      <c r="DH554" s="137"/>
      <c r="DI554" s="137"/>
      <c r="DJ554" s="137"/>
      <c r="DK554" s="137"/>
      <c r="DL554" s="137"/>
      <c r="DM554" s="137"/>
      <c r="DN554" s="137"/>
      <c r="DO554" s="137"/>
      <c r="DP554" s="137"/>
      <c r="DQ554" s="137"/>
      <c r="DR554" s="137"/>
      <c r="DS554" s="137"/>
      <c r="DT554" s="137"/>
      <c r="DU554" s="137"/>
      <c r="DV554" s="137"/>
      <c r="DW554" s="137"/>
      <c r="DX554" s="137"/>
      <c r="DY554" s="137"/>
      <c r="DZ554" s="137"/>
      <c r="EA554" s="137"/>
      <c r="EB554" s="137"/>
      <c r="EC554" s="137"/>
      <c r="ED554" s="137"/>
      <c r="EE554" s="137"/>
      <c r="EF554" s="137"/>
      <c r="EG554" s="137"/>
      <c r="EH554" s="137"/>
      <c r="EI554" s="137"/>
      <c r="EJ554" s="137"/>
      <c r="EK554" s="137"/>
      <c r="EL554" s="137"/>
      <c r="EM554" s="137"/>
      <c r="EN554" s="137"/>
      <c r="EO554" s="137"/>
      <c r="EP554" s="137"/>
      <c r="EQ554" s="137"/>
      <c r="ER554" s="137"/>
      <c r="ES554" s="137"/>
      <c r="ET554" s="137"/>
      <c r="EU554" s="137"/>
      <c r="EV554" s="137"/>
      <c r="EW554" s="137"/>
      <c r="EX554" s="137"/>
      <c r="EY554" s="137"/>
    </row>
    <row r="555" spans="1:155" ht="15.5">
      <c r="A555" s="222"/>
      <c r="B555" s="221"/>
      <c r="C555" s="220"/>
      <c r="D555" s="219"/>
      <c r="E555" s="218"/>
      <c r="F555" s="218"/>
      <c r="G555" s="218"/>
      <c r="H555" s="218"/>
      <c r="I555" s="218"/>
      <c r="J555" s="217"/>
      <c r="K555" s="216"/>
      <c r="L555" s="215"/>
      <c r="M555" s="214"/>
      <c r="N555" s="719" t="str">
        <f>IF(N553="","",N553/P553)</f>
        <v/>
      </c>
      <c r="O555" s="719"/>
      <c r="P555" s="719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  <c r="DE555" s="137"/>
      <c r="DF555" s="137"/>
      <c r="DG555" s="137"/>
      <c r="DH555" s="137"/>
      <c r="DI555" s="137"/>
      <c r="DJ555" s="137"/>
      <c r="DK555" s="137"/>
      <c r="DL555" s="137"/>
      <c r="DM555" s="137"/>
      <c r="DN555" s="137"/>
      <c r="DO555" s="137"/>
      <c r="DP555" s="137"/>
      <c r="DQ555" s="137"/>
      <c r="DR555" s="137"/>
      <c r="DS555" s="137"/>
      <c r="DT555" s="137"/>
      <c r="DU555" s="137"/>
      <c r="DV555" s="137"/>
      <c r="DW555" s="137"/>
      <c r="DX555" s="137"/>
      <c r="DY555" s="137"/>
      <c r="DZ555" s="137"/>
      <c r="EA555" s="137"/>
      <c r="EB555" s="137"/>
      <c r="EC555" s="137"/>
      <c r="ED555" s="137"/>
      <c r="EE555" s="137"/>
      <c r="EF555" s="137"/>
      <c r="EG555" s="137"/>
      <c r="EH555" s="137"/>
      <c r="EI555" s="137"/>
      <c r="EJ555" s="137"/>
      <c r="EK555" s="137"/>
      <c r="EL555" s="137"/>
      <c r="EM555" s="137"/>
      <c r="EN555" s="137"/>
      <c r="EO555" s="137"/>
      <c r="EP555" s="137"/>
      <c r="EQ555" s="137"/>
      <c r="ER555" s="137"/>
      <c r="ES555" s="137"/>
      <c r="ET555" s="137"/>
      <c r="EU555" s="137"/>
      <c r="EV555" s="137"/>
      <c r="EW555" s="137"/>
      <c r="EX555" s="137"/>
      <c r="EY555" s="137"/>
    </row>
    <row r="556" spans="1:155">
      <c r="A556" s="213"/>
      <c r="B556" s="150"/>
      <c r="C556" s="150"/>
      <c r="D556" s="149"/>
      <c r="E556" s="150"/>
      <c r="F556" s="150"/>
      <c r="G556" s="150"/>
      <c r="H556" s="150"/>
      <c r="I556" s="150"/>
      <c r="J556" s="361"/>
      <c r="K556" s="148"/>
      <c r="L556" s="147"/>
      <c r="M556" s="212"/>
      <c r="N556" s="149"/>
      <c r="O556" s="149"/>
      <c r="P556" s="198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  <c r="CJ556" s="137"/>
      <c r="CK556" s="137"/>
      <c r="CL556" s="137"/>
      <c r="CM556" s="137"/>
      <c r="CN556" s="137"/>
      <c r="CO556" s="137"/>
      <c r="CP556" s="137"/>
      <c r="CQ556" s="137"/>
      <c r="CR556" s="137"/>
      <c r="CS556" s="137"/>
      <c r="CT556" s="137"/>
      <c r="CU556" s="137"/>
      <c r="CV556" s="137"/>
      <c r="CW556" s="137"/>
      <c r="CX556" s="137"/>
      <c r="CY556" s="137"/>
      <c r="CZ556" s="137"/>
      <c r="DA556" s="137"/>
      <c r="DB556" s="137"/>
      <c r="DC556" s="137"/>
      <c r="DD556" s="137"/>
      <c r="DE556" s="137"/>
      <c r="DF556" s="137"/>
      <c r="DG556" s="137"/>
      <c r="DH556" s="137"/>
      <c r="DI556" s="137"/>
      <c r="DJ556" s="137"/>
      <c r="DK556" s="137"/>
      <c r="DL556" s="137"/>
      <c r="DM556" s="137"/>
      <c r="DN556" s="137"/>
      <c r="DO556" s="137"/>
      <c r="DP556" s="137"/>
      <c r="DQ556" s="137"/>
      <c r="DR556" s="137"/>
      <c r="DS556" s="137"/>
      <c r="DT556" s="137"/>
      <c r="DU556" s="137"/>
      <c r="DV556" s="137"/>
      <c r="DW556" s="137"/>
      <c r="DX556" s="137"/>
      <c r="DY556" s="137"/>
      <c r="DZ556" s="137"/>
      <c r="EA556" s="137"/>
      <c r="EB556" s="137"/>
      <c r="EC556" s="137"/>
      <c r="ED556" s="137"/>
      <c r="EE556" s="137"/>
      <c r="EF556" s="137"/>
      <c r="EG556" s="137"/>
      <c r="EH556" s="137"/>
      <c r="EI556" s="137"/>
      <c r="EJ556" s="137"/>
      <c r="EK556" s="137"/>
      <c r="EL556" s="137"/>
      <c r="EM556" s="137"/>
      <c r="EN556" s="137"/>
      <c r="EO556" s="137"/>
      <c r="EP556" s="137"/>
      <c r="EQ556" s="137"/>
      <c r="ER556" s="137"/>
      <c r="ES556" s="137"/>
      <c r="ET556" s="137"/>
      <c r="EU556" s="137"/>
      <c r="EV556" s="137"/>
      <c r="EW556" s="137"/>
      <c r="EX556" s="137"/>
      <c r="EY556" s="137"/>
    </row>
    <row r="557" spans="1:155" s="173" customFormat="1" ht="27" customHeight="1">
      <c r="A557" s="183" t="s">
        <v>57</v>
      </c>
      <c r="B557" s="182"/>
      <c r="C557" s="181"/>
      <c r="D557" s="181"/>
      <c r="E557" s="180"/>
      <c r="F557" s="180"/>
      <c r="G557" s="180"/>
      <c r="H557" s="179"/>
      <c r="I557" s="179"/>
      <c r="J557" s="706" t="str">
        <f>IF(Résultats!$M19="","",Résultats!$M19)</f>
        <v/>
      </c>
      <c r="K557" s="706"/>
      <c r="L557" s="706"/>
      <c r="M557" s="178" t="str">
        <f>"/"</f>
        <v>/</v>
      </c>
      <c r="N557" s="177">
        <f>Résultats!$M$4</f>
        <v>40</v>
      </c>
      <c r="O557" s="176"/>
      <c r="P557" s="175" t="str">
        <f>IF(OR(J557="",J557="Absent(e)",J557="Incomplet"),"",J557/N557)</f>
        <v/>
      </c>
      <c r="Q557" s="174"/>
      <c r="R557" s="174"/>
      <c r="S557" s="174"/>
      <c r="T557" s="174"/>
      <c r="U557" s="174"/>
      <c r="V557" s="174"/>
      <c r="W557" s="174"/>
      <c r="X557" s="174"/>
      <c r="Y557" s="174"/>
      <c r="Z557" s="174"/>
      <c r="AA557" s="174"/>
      <c r="AB557" s="174"/>
      <c r="AC557" s="174"/>
      <c r="AD557" s="174"/>
      <c r="AE557" s="174"/>
      <c r="AF557" s="174"/>
      <c r="AG557" s="174"/>
      <c r="AH557" s="174"/>
      <c r="AI557" s="174"/>
      <c r="AJ557" s="174"/>
      <c r="AK557" s="174"/>
      <c r="AL557" s="174"/>
      <c r="AM557" s="174"/>
      <c r="AN557" s="174"/>
    </row>
    <row r="558" spans="1:155" s="173" customFormat="1" ht="18" customHeight="1">
      <c r="A558" s="707" t="s">
        <v>73</v>
      </c>
      <c r="B558" s="708"/>
      <c r="C558" s="708"/>
      <c r="D558" s="708"/>
      <c r="E558" s="708"/>
      <c r="F558" s="358"/>
      <c r="G558" s="358"/>
      <c r="H558" s="709" t="str">
        <f>IF(OR(Résultats!$AA19="Absent(e)",Résultats!$AA19="Incomplet"),"",Résultats!$AA19)</f>
        <v/>
      </c>
      <c r="I558" s="709"/>
      <c r="J558" s="168" t="str">
        <f>"/"</f>
        <v>/</v>
      </c>
      <c r="K558" s="167">
        <f>Résultats!$AA$2</f>
        <v>19</v>
      </c>
      <c r="L558" s="191"/>
      <c r="M558" s="191"/>
      <c r="N558" s="190"/>
      <c r="O558" s="189"/>
      <c r="P558" s="188"/>
      <c r="R558" s="174"/>
      <c r="S558" s="174"/>
      <c r="T558" s="174"/>
      <c r="U558" s="174"/>
      <c r="V558" s="174"/>
      <c r="W558" s="174"/>
      <c r="X558" s="174"/>
      <c r="Y558" s="174"/>
      <c r="Z558" s="174"/>
      <c r="AA558" s="174"/>
      <c r="AB558" s="174"/>
      <c r="AC558" s="174"/>
      <c r="AD558" s="174"/>
      <c r="AE558" s="174"/>
      <c r="AF558" s="174"/>
      <c r="AG558" s="174"/>
      <c r="AH558" s="174"/>
      <c r="AI558" s="174"/>
      <c r="AJ558" s="174"/>
      <c r="AK558" s="174"/>
      <c r="AL558" s="174"/>
      <c r="AM558" s="174"/>
      <c r="AN558" s="174"/>
    </row>
    <row r="559" spans="1:155" s="173" customFormat="1" ht="13.5" customHeight="1">
      <c r="A559" s="197" t="s">
        <v>139</v>
      </c>
      <c r="B559" s="196"/>
      <c r="C559" s="196"/>
      <c r="D559" s="196"/>
      <c r="E559" s="196"/>
      <c r="F559" s="196"/>
      <c r="G559" s="196"/>
      <c r="H559" s="195"/>
      <c r="I559" s="194"/>
      <c r="J559" s="193"/>
      <c r="K559" s="192"/>
      <c r="L559" s="191"/>
      <c r="M559" s="191"/>
      <c r="N559" s="190"/>
      <c r="O559" s="189"/>
      <c r="P559" s="188"/>
      <c r="R559" s="174"/>
      <c r="S559" s="174"/>
      <c r="T559" s="174"/>
      <c r="U559" s="174"/>
      <c r="V559" s="174"/>
      <c r="W559" s="174"/>
      <c r="X559" s="174"/>
      <c r="Y559" s="174"/>
      <c r="Z559" s="174"/>
      <c r="AA559" s="174"/>
      <c r="AB559" s="174"/>
      <c r="AC559" s="174"/>
      <c r="AD559" s="174"/>
      <c r="AE559" s="174"/>
      <c r="AF559" s="174"/>
      <c r="AG559" s="174"/>
      <c r="AH559" s="174"/>
      <c r="AI559" s="174"/>
      <c r="AJ559" s="174"/>
      <c r="AK559" s="174"/>
      <c r="AL559" s="174"/>
      <c r="AM559" s="174"/>
      <c r="AN559" s="174"/>
    </row>
    <row r="560" spans="1:155" s="173" customFormat="1" ht="13.5" customHeight="1">
      <c r="A560" s="197" t="s">
        <v>142</v>
      </c>
      <c r="B560" s="196"/>
      <c r="C560" s="196"/>
      <c r="D560" s="196"/>
      <c r="E560" s="196"/>
      <c r="F560" s="196"/>
      <c r="G560" s="196"/>
      <c r="H560" s="195"/>
      <c r="I560" s="194"/>
      <c r="J560" s="193"/>
      <c r="K560" s="192"/>
      <c r="L560" s="191"/>
      <c r="M560" s="191"/>
      <c r="N560" s="190"/>
      <c r="O560" s="189"/>
      <c r="P560" s="188"/>
      <c r="R560" s="174"/>
      <c r="S560" s="174"/>
      <c r="T560" s="174"/>
      <c r="U560" s="174"/>
      <c r="V560" s="174"/>
      <c r="W560" s="174"/>
      <c r="X560" s="174"/>
      <c r="Y560" s="174"/>
      <c r="Z560" s="174"/>
      <c r="AA560" s="174"/>
      <c r="AB560" s="174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</row>
    <row r="561" spans="1:155" s="186" customFormat="1" ht="13.5" customHeight="1">
      <c r="A561" s="197" t="s">
        <v>74</v>
      </c>
      <c r="B561" s="211"/>
      <c r="C561" s="211"/>
      <c r="D561" s="211"/>
      <c r="E561" s="211"/>
      <c r="F561" s="211"/>
      <c r="G561" s="211"/>
      <c r="H561" s="210"/>
      <c r="I561" s="209"/>
      <c r="J561" s="208"/>
      <c r="K561" s="208"/>
      <c r="L561" s="208"/>
      <c r="M561" s="208"/>
      <c r="N561" s="207"/>
      <c r="O561" s="206"/>
      <c r="P561" s="205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</row>
    <row r="562" spans="1:155" s="186" customFormat="1" ht="13.5" customHeight="1">
      <c r="A562" s="197" t="s">
        <v>84</v>
      </c>
      <c r="B562" s="211"/>
      <c r="C562" s="211"/>
      <c r="D562" s="211"/>
      <c r="E562" s="211"/>
      <c r="F562" s="211"/>
      <c r="G562" s="211"/>
      <c r="H562" s="210"/>
      <c r="I562" s="209"/>
      <c r="J562" s="208"/>
      <c r="K562" s="208"/>
      <c r="L562" s="208"/>
      <c r="M562" s="208"/>
      <c r="N562" s="207"/>
      <c r="O562" s="206"/>
      <c r="P562" s="205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</row>
    <row r="563" spans="1:155" s="203" customFormat="1" ht="13.5" customHeight="1">
      <c r="A563" s="197" t="s">
        <v>75</v>
      </c>
      <c r="B563" s="211"/>
      <c r="C563" s="211"/>
      <c r="D563" s="211"/>
      <c r="E563" s="211"/>
      <c r="F563" s="211"/>
      <c r="G563" s="211"/>
      <c r="H563" s="210"/>
      <c r="I563" s="209"/>
      <c r="J563" s="208"/>
      <c r="K563" s="208"/>
      <c r="L563" s="208"/>
      <c r="M563" s="208"/>
      <c r="N563" s="207"/>
      <c r="O563" s="206"/>
      <c r="P563" s="205"/>
      <c r="R563" s="204"/>
      <c r="S563" s="204"/>
      <c r="T563" s="204"/>
      <c r="U563" s="204"/>
      <c r="V563" s="204"/>
      <c r="W563" s="20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</row>
    <row r="564" spans="1:155" ht="30" customHeight="1">
      <c r="A564" s="703" t="s">
        <v>54</v>
      </c>
      <c r="B564" s="704"/>
      <c r="C564" s="704"/>
      <c r="D564" s="704"/>
      <c r="E564" s="704"/>
      <c r="F564" s="360"/>
      <c r="G564" s="360"/>
      <c r="H564" s="705" t="str">
        <f>IF(OR(Résultats!$AN19="Absent(e)",Résultats!$AN19="Incomplet"),"",Résultats!$AN19)</f>
        <v/>
      </c>
      <c r="I564" s="705"/>
      <c r="J564" s="172" t="str">
        <f>"/"</f>
        <v>/</v>
      </c>
      <c r="K564" s="171">
        <f>Résultats!$AN$2</f>
        <v>21</v>
      </c>
      <c r="L564" s="202"/>
      <c r="M564" s="202"/>
      <c r="N564" s="201"/>
      <c r="O564" s="200"/>
      <c r="P564" s="199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  <c r="DE564" s="137"/>
      <c r="DF564" s="137"/>
      <c r="DG564" s="137"/>
      <c r="DH564" s="137"/>
      <c r="DI564" s="137"/>
      <c r="DJ564" s="137"/>
      <c r="DK564" s="137"/>
      <c r="DL564" s="137"/>
      <c r="DM564" s="137"/>
      <c r="DN564" s="137"/>
      <c r="DO564" s="137"/>
      <c r="DP564" s="137"/>
      <c r="DQ564" s="137"/>
      <c r="DR564" s="137"/>
      <c r="DS564" s="137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137"/>
      <c r="ED564" s="137"/>
      <c r="EE564" s="137"/>
      <c r="EF564" s="137"/>
      <c r="EG564" s="137"/>
      <c r="EH564" s="137"/>
      <c r="EI564" s="137"/>
      <c r="EJ564" s="137"/>
      <c r="EK564" s="137"/>
      <c r="EL564" s="137"/>
      <c r="EM564" s="137"/>
      <c r="EN564" s="137"/>
      <c r="EO564" s="137"/>
      <c r="EP564" s="137"/>
      <c r="EQ564" s="137"/>
      <c r="ER564" s="137"/>
      <c r="ES564" s="137"/>
      <c r="ET564" s="137"/>
      <c r="EU564" s="137"/>
      <c r="EV564" s="137"/>
      <c r="EW564" s="137"/>
      <c r="EX564" s="137"/>
      <c r="EY564" s="137"/>
    </row>
    <row r="565" spans="1:155" s="151" customFormat="1" ht="13.5" customHeight="1">
      <c r="A565" s="161" t="s">
        <v>76</v>
      </c>
      <c r="B565" s="162"/>
      <c r="C565" s="162"/>
      <c r="D565" s="162"/>
      <c r="E565" s="160"/>
      <c r="F565" s="160"/>
      <c r="G565" s="160"/>
      <c r="H565" s="156"/>
      <c r="I565" s="156"/>
      <c r="J565" s="155"/>
      <c r="K565" s="155"/>
      <c r="L565" s="155"/>
      <c r="M565" s="155"/>
      <c r="N565" s="154"/>
      <c r="O565" s="153"/>
      <c r="P565" s="152"/>
    </row>
    <row r="566" spans="1:155" s="151" customFormat="1" ht="13.5" customHeight="1">
      <c r="A566" s="161" t="s">
        <v>77</v>
      </c>
      <c r="B566" s="162"/>
      <c r="C566" s="162"/>
      <c r="D566" s="162"/>
      <c r="E566" s="160"/>
      <c r="F566" s="160"/>
      <c r="G566" s="160"/>
      <c r="H566" s="156"/>
      <c r="I566" s="156"/>
      <c r="J566" s="155"/>
      <c r="K566" s="155"/>
      <c r="L566" s="155"/>
      <c r="M566" s="155"/>
      <c r="N566" s="154"/>
      <c r="O566" s="153"/>
      <c r="P566" s="152"/>
    </row>
    <row r="567" spans="1:155" s="151" customFormat="1" ht="13.5" customHeight="1">
      <c r="A567" s="161" t="s">
        <v>78</v>
      </c>
      <c r="B567" s="162"/>
      <c r="C567" s="162"/>
      <c r="D567" s="162"/>
      <c r="E567" s="160"/>
      <c r="F567" s="160"/>
      <c r="G567" s="160"/>
      <c r="H567" s="156"/>
      <c r="I567" s="156"/>
      <c r="J567" s="155"/>
      <c r="K567" s="155"/>
      <c r="L567" s="155"/>
      <c r="M567" s="155"/>
      <c r="N567" s="154"/>
      <c r="O567" s="153"/>
      <c r="P567" s="152"/>
    </row>
    <row r="568" spans="1:155" s="151" customFormat="1" ht="13.5" customHeight="1">
      <c r="A568" s="444" t="s">
        <v>141</v>
      </c>
      <c r="B568" s="160"/>
      <c r="C568" s="160"/>
      <c r="D568" s="160"/>
      <c r="E568" s="160"/>
      <c r="F568" s="160"/>
      <c r="G568" s="160"/>
      <c r="H568" s="156"/>
      <c r="I568" s="156"/>
      <c r="J568" s="155"/>
      <c r="K568" s="155"/>
      <c r="L568" s="155"/>
      <c r="M568" s="155"/>
      <c r="N568" s="154"/>
      <c r="O568" s="153"/>
      <c r="P568" s="152"/>
    </row>
    <row r="569" spans="1:155" s="151" customFormat="1" ht="15" customHeight="1">
      <c r="A569" s="321"/>
      <c r="B569" s="160"/>
      <c r="C569" s="160"/>
      <c r="D569" s="160"/>
      <c r="E569" s="160"/>
      <c r="F569" s="160"/>
      <c r="G569" s="160"/>
      <c r="H569" s="156"/>
      <c r="I569" s="156"/>
      <c r="J569" s="155"/>
      <c r="K569" s="155"/>
      <c r="L569" s="155"/>
      <c r="M569" s="155"/>
      <c r="N569" s="154"/>
      <c r="O569" s="153"/>
      <c r="P569" s="153"/>
    </row>
    <row r="570" spans="1:155" s="173" customFormat="1" ht="27" customHeight="1">
      <c r="A570" s="183" t="s">
        <v>58</v>
      </c>
      <c r="B570" s="182"/>
      <c r="C570" s="181"/>
      <c r="D570" s="181"/>
      <c r="E570" s="180"/>
      <c r="F570" s="180"/>
      <c r="G570" s="180"/>
      <c r="H570" s="179"/>
      <c r="I570" s="179"/>
      <c r="J570" s="706" t="str">
        <f>IF(OR(Résultats!$O19="",Résultats!$O19="Incomplet"),"",Résultats!$O19)</f>
        <v/>
      </c>
      <c r="K570" s="706"/>
      <c r="L570" s="706"/>
      <c r="M570" s="178" t="str">
        <f>"/"</f>
        <v>/</v>
      </c>
      <c r="N570" s="177">
        <f>Résultats!$O$4</f>
        <v>40</v>
      </c>
      <c r="O570" s="176"/>
      <c r="P570" s="175" t="str">
        <f>IF(OR(J570="",J570="Absent(e)",J570="Incomplet"),"",J570/N570)</f>
        <v/>
      </c>
      <c r="Q570" s="174"/>
      <c r="R570" s="174"/>
      <c r="S570" s="174"/>
      <c r="T570" s="174"/>
      <c r="U570" s="174"/>
      <c r="V570" s="174"/>
      <c r="W570" s="174"/>
      <c r="X570" s="174"/>
      <c r="Y570" s="174"/>
      <c r="Z570" s="174"/>
      <c r="AA570" s="174"/>
      <c r="AB570" s="174"/>
      <c r="AC570" s="174"/>
      <c r="AD570" s="174"/>
      <c r="AE570" s="174"/>
      <c r="AF570" s="174"/>
      <c r="AG570" s="174"/>
      <c r="AH570" s="174"/>
      <c r="AI570" s="174"/>
      <c r="AJ570" s="174"/>
      <c r="AK570" s="174"/>
      <c r="AL570" s="174"/>
      <c r="AM570" s="174"/>
      <c r="AN570" s="174"/>
    </row>
    <row r="571" spans="1:155" ht="14">
      <c r="A571" s="707" t="s">
        <v>60</v>
      </c>
      <c r="B571" s="708"/>
      <c r="C571" s="708"/>
      <c r="D571" s="708"/>
      <c r="E571" s="708"/>
      <c r="F571" s="358"/>
      <c r="G571" s="358"/>
      <c r="H571" s="709" t="str">
        <f>IF(OR(Résultats!$AY19="a",Résultats!$AY19="A",Résultats!$AY19=""),"",Résultats!$AY19)</f>
        <v/>
      </c>
      <c r="I571" s="709"/>
      <c r="J571" s="168" t="str">
        <f>"/"</f>
        <v>/</v>
      </c>
      <c r="K571" s="171">
        <f>Résultats!$AY$2</f>
        <v>18</v>
      </c>
      <c r="L571" s="166"/>
      <c r="M571" s="166"/>
      <c r="N571" s="165"/>
      <c r="O571" s="170"/>
      <c r="P571" s="164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  <c r="DE571" s="137"/>
      <c r="DF571" s="137"/>
      <c r="DG571" s="137"/>
      <c r="DH571" s="137"/>
      <c r="DI571" s="137"/>
      <c r="DJ571" s="137"/>
      <c r="DK571" s="137"/>
      <c r="DL571" s="137"/>
      <c r="DM571" s="137"/>
      <c r="DN571" s="137"/>
      <c r="DO571" s="137"/>
      <c r="DP571" s="137"/>
      <c r="DQ571" s="137"/>
      <c r="DR571" s="137"/>
      <c r="DS571" s="137"/>
      <c r="DT571" s="137"/>
      <c r="DU571" s="137"/>
      <c r="DV571" s="137"/>
      <c r="DW571" s="137"/>
      <c r="DX571" s="137"/>
      <c r="DY571" s="137"/>
      <c r="DZ571" s="137"/>
      <c r="EA571" s="137"/>
      <c r="EB571" s="137"/>
      <c r="EC571" s="137"/>
      <c r="ED571" s="137"/>
      <c r="EE571" s="137"/>
      <c r="EF571" s="137"/>
      <c r="EG571" s="137"/>
      <c r="EH571" s="137"/>
      <c r="EI571" s="137"/>
      <c r="EJ571" s="137"/>
      <c r="EK571" s="137"/>
      <c r="EL571" s="137"/>
      <c r="EM571" s="137"/>
      <c r="EN571" s="137"/>
      <c r="EO571" s="137"/>
      <c r="EP571" s="137"/>
      <c r="EQ571" s="137"/>
      <c r="ER571" s="137"/>
      <c r="ES571" s="137"/>
      <c r="ET571" s="137"/>
      <c r="EU571" s="137"/>
      <c r="EV571" s="137"/>
      <c r="EW571" s="137"/>
      <c r="EX571" s="137"/>
      <c r="EY571" s="137"/>
    </row>
    <row r="572" spans="1:155" s="173" customFormat="1" ht="13.5" customHeight="1">
      <c r="A572" s="197" t="s">
        <v>79</v>
      </c>
      <c r="B572" s="358"/>
      <c r="C572" s="358"/>
      <c r="D572" s="358"/>
      <c r="E572" s="358"/>
      <c r="F572" s="358"/>
      <c r="G572" s="358"/>
      <c r="H572" s="359"/>
      <c r="I572" s="359"/>
      <c r="J572" s="168"/>
      <c r="K572" s="167"/>
      <c r="L572" s="166"/>
      <c r="M572" s="166"/>
      <c r="N572" s="165"/>
      <c r="O572" s="170"/>
      <c r="P572" s="16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  <c r="AA572" s="174"/>
      <c r="AB572" s="174"/>
      <c r="AC572" s="174"/>
      <c r="AD572" s="174"/>
      <c r="AE572" s="174"/>
      <c r="AF572" s="174"/>
      <c r="AG572" s="174"/>
      <c r="AH572" s="174"/>
      <c r="AI572" s="174"/>
      <c r="AJ572" s="174"/>
      <c r="AK572" s="174"/>
      <c r="AL572" s="174"/>
      <c r="AM572" s="174"/>
      <c r="AN572" s="174"/>
    </row>
    <row r="573" spans="1:155" s="173" customFormat="1" ht="13.5" customHeight="1">
      <c r="A573" s="197" t="s">
        <v>143</v>
      </c>
      <c r="B573" s="358"/>
      <c r="C573" s="358"/>
      <c r="D573" s="358"/>
      <c r="E573" s="358"/>
      <c r="F573" s="358"/>
      <c r="G573" s="358"/>
      <c r="H573" s="359"/>
      <c r="I573" s="359"/>
      <c r="J573" s="168"/>
      <c r="K573" s="167"/>
      <c r="L573" s="166"/>
      <c r="M573" s="166"/>
      <c r="N573" s="165"/>
      <c r="O573" s="170"/>
      <c r="P573" s="164"/>
      <c r="R573" s="174"/>
      <c r="S573" s="174"/>
      <c r="T573" s="174"/>
      <c r="U573" s="174"/>
      <c r="V573" s="174"/>
      <c r="W573" s="174"/>
      <c r="X573" s="174"/>
      <c r="Y573" s="174"/>
      <c r="Z573" s="174"/>
      <c r="AA573" s="174"/>
      <c r="AB573" s="174"/>
      <c r="AC573" s="174"/>
      <c r="AD573" s="174"/>
      <c r="AE573" s="174"/>
      <c r="AF573" s="174"/>
      <c r="AG573" s="174"/>
      <c r="AH573" s="174"/>
      <c r="AI573" s="174"/>
      <c r="AJ573" s="174"/>
      <c r="AK573" s="174"/>
      <c r="AL573" s="174"/>
      <c r="AM573" s="174"/>
      <c r="AN573" s="174"/>
    </row>
    <row r="574" spans="1:155" s="173" customFormat="1" ht="13.5" customHeight="1">
      <c r="A574" s="197" t="s">
        <v>80</v>
      </c>
      <c r="B574" s="358"/>
      <c r="C574" s="358"/>
      <c r="D574" s="358"/>
      <c r="E574" s="358"/>
      <c r="F574" s="358"/>
      <c r="G574" s="358"/>
      <c r="H574" s="359"/>
      <c r="I574" s="359"/>
      <c r="J574" s="168"/>
      <c r="K574" s="167"/>
      <c r="L574" s="166"/>
      <c r="M574" s="166"/>
      <c r="N574" s="165"/>
      <c r="O574" s="170"/>
      <c r="P574" s="164"/>
      <c r="R574" s="174"/>
      <c r="S574" s="174"/>
      <c r="T574" s="174"/>
      <c r="U574" s="174"/>
      <c r="V574" s="174"/>
      <c r="W574" s="174"/>
      <c r="X574" s="174"/>
      <c r="Y574" s="174"/>
      <c r="Z574" s="174"/>
      <c r="AA574" s="174"/>
      <c r="AB574" s="174"/>
      <c r="AC574" s="174"/>
      <c r="AD574" s="174"/>
      <c r="AE574" s="174"/>
      <c r="AF574" s="174"/>
      <c r="AG574" s="174"/>
      <c r="AH574" s="174"/>
      <c r="AI574" s="174"/>
      <c r="AJ574" s="174"/>
      <c r="AK574" s="174"/>
      <c r="AL574" s="174"/>
      <c r="AM574" s="174"/>
      <c r="AN574" s="174"/>
    </row>
    <row r="575" spans="1:155" s="173" customFormat="1" ht="13.5" customHeight="1">
      <c r="A575" s="320" t="s">
        <v>85</v>
      </c>
      <c r="B575" s="358"/>
      <c r="C575" s="358"/>
      <c r="D575" s="358"/>
      <c r="E575" s="358"/>
      <c r="F575" s="358"/>
      <c r="G575" s="358"/>
      <c r="H575" s="359"/>
      <c r="I575" s="359"/>
      <c r="J575" s="168"/>
      <c r="K575" s="167"/>
      <c r="L575" s="166"/>
      <c r="M575" s="166"/>
      <c r="N575" s="165"/>
      <c r="O575" s="170"/>
      <c r="P575" s="164"/>
      <c r="R575" s="174"/>
      <c r="S575" s="174"/>
      <c r="T575" s="174"/>
      <c r="U575" s="174"/>
      <c r="V575" s="174"/>
      <c r="W575" s="174"/>
      <c r="X575" s="174"/>
      <c r="Y575" s="174"/>
      <c r="Z575" s="174"/>
      <c r="AA575" s="174"/>
      <c r="AB575" s="174"/>
      <c r="AC575" s="174"/>
      <c r="AD575" s="174"/>
      <c r="AE575" s="174"/>
      <c r="AF575" s="174"/>
      <c r="AG575" s="174"/>
      <c r="AH575" s="174"/>
      <c r="AI575" s="174"/>
      <c r="AJ575" s="174"/>
      <c r="AK575" s="174"/>
      <c r="AL575" s="174"/>
      <c r="AM575" s="174"/>
      <c r="AN575" s="174"/>
    </row>
    <row r="576" spans="1:155" s="186" customFormat="1" ht="18" customHeight="1">
      <c r="A576" s="710" t="s">
        <v>65</v>
      </c>
      <c r="B576" s="711"/>
      <c r="C576" s="711"/>
      <c r="D576" s="711"/>
      <c r="E576" s="711"/>
      <c r="F576" s="711"/>
      <c r="G576" s="711"/>
      <c r="H576" s="709" t="str">
        <f>IF(OR(Résultats!$BK19="Absent(e)",Résultats!$BK19="Incomplet"),"",Résultats!$BK19)</f>
        <v/>
      </c>
      <c r="I576" s="709"/>
      <c r="J576" s="172" t="str">
        <f>"/"</f>
        <v>/</v>
      </c>
      <c r="K576" s="171">
        <f>Résultats!$BK$2</f>
        <v>22</v>
      </c>
      <c r="L576" s="166"/>
      <c r="M576" s="166"/>
      <c r="N576" s="165"/>
      <c r="O576" s="170"/>
      <c r="P576" s="164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</row>
    <row r="577" spans="1:155" s="184" customFormat="1" ht="13.5" customHeight="1">
      <c r="A577" s="161" t="s">
        <v>81</v>
      </c>
      <c r="B577" s="162"/>
      <c r="C577" s="162"/>
      <c r="D577" s="162"/>
      <c r="E577" s="160"/>
      <c r="F577" s="159"/>
      <c r="G577" s="158"/>
      <c r="H577" s="157"/>
      <c r="I577" s="156"/>
      <c r="J577" s="155"/>
      <c r="K577" s="155"/>
      <c r="L577" s="155"/>
      <c r="M577" s="155"/>
      <c r="N577" s="154"/>
      <c r="O577" s="153"/>
      <c r="P577" s="152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185"/>
      <c r="AK577" s="185"/>
      <c r="AL577" s="185"/>
      <c r="AM577" s="185"/>
      <c r="AN577" s="185"/>
    </row>
    <row r="578" spans="1:155" s="173" customFormat="1" ht="13.5" customHeight="1">
      <c r="A578" s="161" t="s">
        <v>83</v>
      </c>
      <c r="B578" s="162"/>
      <c r="C578" s="162"/>
      <c r="D578" s="162"/>
      <c r="E578" s="160"/>
      <c r="F578" s="159"/>
      <c r="G578" s="158"/>
      <c r="H578" s="157"/>
      <c r="I578" s="156"/>
      <c r="J578" s="155"/>
      <c r="K578" s="155"/>
      <c r="L578" s="155"/>
      <c r="M578" s="155"/>
      <c r="N578" s="154"/>
      <c r="O578" s="153"/>
      <c r="P578" s="152"/>
      <c r="Q578" s="174"/>
      <c r="R578" s="174"/>
      <c r="S578" s="174"/>
      <c r="T578" s="174"/>
      <c r="U578" s="174"/>
      <c r="V578" s="174"/>
      <c r="W578" s="174"/>
      <c r="X578" s="174"/>
      <c r="Y578" s="174"/>
      <c r="Z578" s="174"/>
      <c r="AA578" s="174"/>
      <c r="AB578" s="174"/>
      <c r="AC578" s="174"/>
      <c r="AD578" s="174"/>
      <c r="AE578" s="174"/>
      <c r="AF578" s="174"/>
      <c r="AG578" s="174"/>
      <c r="AH578" s="174"/>
      <c r="AI578" s="174"/>
      <c r="AJ578" s="174"/>
      <c r="AK578" s="174"/>
      <c r="AL578" s="174"/>
      <c r="AM578" s="174"/>
      <c r="AN578" s="174"/>
    </row>
    <row r="579" spans="1:155" s="163" customFormat="1" ht="13.5" customHeight="1">
      <c r="A579" s="161" t="s">
        <v>82</v>
      </c>
      <c r="B579" s="160"/>
      <c r="C579" s="160"/>
      <c r="D579" s="160"/>
      <c r="E579" s="160"/>
      <c r="F579" s="159"/>
      <c r="G579" s="158"/>
      <c r="H579" s="157"/>
      <c r="I579" s="156"/>
      <c r="J579" s="155"/>
      <c r="K579" s="155"/>
      <c r="L579" s="155"/>
      <c r="M579" s="155"/>
      <c r="N579" s="154"/>
      <c r="O579" s="153"/>
      <c r="P579" s="152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</row>
    <row r="580" spans="1:155">
      <c r="A580" s="363"/>
      <c r="B580" s="150"/>
      <c r="C580" s="150"/>
      <c r="D580" s="149"/>
      <c r="E580" s="361"/>
      <c r="F580" s="361"/>
      <c r="G580" s="361"/>
      <c r="H580" s="361"/>
      <c r="I580" s="361"/>
      <c r="J580" s="361"/>
      <c r="K580" s="148"/>
      <c r="L580" s="147"/>
      <c r="M580" s="146"/>
      <c r="N580" s="361"/>
      <c r="O580" s="361"/>
      <c r="P580" s="361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  <c r="DB580" s="137"/>
      <c r="DC580" s="137"/>
      <c r="DD580" s="137"/>
      <c r="DE580" s="137"/>
      <c r="DF580" s="137"/>
      <c r="DG580" s="137"/>
      <c r="DH580" s="137"/>
      <c r="DI580" s="137"/>
      <c r="DJ580" s="137"/>
      <c r="DK580" s="137"/>
      <c r="DL580" s="137"/>
      <c r="DM580" s="137"/>
      <c r="DN580" s="137"/>
      <c r="DO580" s="137"/>
      <c r="DP580" s="137"/>
      <c r="DQ580" s="137"/>
      <c r="DR580" s="137"/>
      <c r="DS580" s="137"/>
      <c r="DT580" s="137"/>
      <c r="DU580" s="137"/>
      <c r="DV580" s="137"/>
      <c r="DW580" s="137"/>
      <c r="DX580" s="137"/>
      <c r="DY580" s="137"/>
      <c r="DZ580" s="137"/>
      <c r="EA580" s="137"/>
      <c r="EB580" s="137"/>
      <c r="EC580" s="137"/>
      <c r="ED580" s="137"/>
      <c r="EE580" s="137"/>
      <c r="EF580" s="137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</row>
    <row r="581" spans="1:155">
      <c r="A581" s="363"/>
      <c r="B581" s="150"/>
      <c r="C581" s="150"/>
      <c r="D581" s="149"/>
      <c r="E581" s="361"/>
      <c r="F581" s="361"/>
      <c r="G581" s="361"/>
      <c r="H581" s="361"/>
      <c r="I581" s="361"/>
      <c r="J581" s="361"/>
      <c r="K581" s="148"/>
      <c r="L581" s="147"/>
      <c r="M581" s="146"/>
      <c r="N581" s="361"/>
      <c r="O581" s="361"/>
      <c r="P581" s="361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  <c r="DB581" s="137"/>
      <c r="DC581" s="137"/>
      <c r="DD581" s="137"/>
      <c r="DE581" s="137"/>
      <c r="DF581" s="137"/>
      <c r="DG581" s="137"/>
      <c r="DH581" s="137"/>
      <c r="DI581" s="137"/>
      <c r="DJ581" s="137"/>
      <c r="DK581" s="137"/>
      <c r="DL581" s="137"/>
      <c r="DM581" s="137"/>
      <c r="DN581" s="137"/>
      <c r="DO581" s="137"/>
      <c r="DP581" s="137"/>
      <c r="DQ581" s="137"/>
      <c r="DR581" s="137"/>
      <c r="DS581" s="137"/>
      <c r="DT581" s="137"/>
      <c r="DU581" s="137"/>
      <c r="DV581" s="137"/>
      <c r="DW581" s="137"/>
      <c r="DX581" s="137"/>
      <c r="DY581" s="137"/>
      <c r="DZ581" s="137"/>
      <c r="EA581" s="137"/>
      <c r="EB581" s="137"/>
      <c r="EC581" s="137"/>
      <c r="ED581" s="137"/>
      <c r="EE581" s="137"/>
      <c r="EF581" s="137"/>
      <c r="EG581" s="137"/>
      <c r="EH581" s="137"/>
      <c r="EI581" s="137"/>
      <c r="EJ581" s="137"/>
      <c r="EK581" s="137"/>
      <c r="EL581" s="137"/>
      <c r="EM581" s="137"/>
      <c r="EN581" s="137"/>
      <c r="EO581" s="137"/>
      <c r="EP581" s="137"/>
      <c r="EQ581" s="137"/>
      <c r="ER581" s="137"/>
      <c r="ES581" s="137"/>
      <c r="ET581" s="137"/>
      <c r="EU581" s="137"/>
      <c r="EV581" s="137"/>
      <c r="EW581" s="137"/>
      <c r="EX581" s="137"/>
      <c r="EY581" s="137"/>
    </row>
    <row r="583" spans="1:155" ht="15.5">
      <c r="A583" s="721"/>
      <c r="B583" s="721"/>
      <c r="C583" s="721"/>
      <c r="D583" s="721"/>
      <c r="E583" s="721"/>
      <c r="F583" s="721"/>
      <c r="G583" s="721"/>
      <c r="H583" s="721"/>
      <c r="I583" s="721"/>
      <c r="J583" s="721"/>
      <c r="K583" s="721"/>
      <c r="L583" s="721"/>
      <c r="M583" s="721"/>
      <c r="N583" s="721"/>
      <c r="O583" s="721"/>
      <c r="P583" s="721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  <c r="DE583" s="137"/>
      <c r="DF583" s="137"/>
      <c r="DG583" s="137"/>
      <c r="DH583" s="137"/>
      <c r="DI583" s="137"/>
      <c r="DJ583" s="137"/>
      <c r="DK583" s="137"/>
      <c r="DL583" s="137"/>
      <c r="DM583" s="137"/>
      <c r="DN583" s="137"/>
      <c r="DO583" s="137"/>
      <c r="DP583" s="137"/>
      <c r="DQ583" s="137"/>
      <c r="DR583" s="137"/>
      <c r="DS583" s="137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7"/>
      <c r="ED583" s="137"/>
      <c r="EE583" s="137"/>
      <c r="EF583" s="137"/>
      <c r="EG583" s="137"/>
      <c r="EH583" s="137"/>
      <c r="EI583" s="137"/>
      <c r="EJ583" s="137"/>
      <c r="EK583" s="137"/>
      <c r="EL583" s="137"/>
      <c r="EM583" s="137"/>
      <c r="EN583" s="137"/>
      <c r="EO583" s="137"/>
      <c r="EP583" s="137"/>
      <c r="EQ583" s="137"/>
      <c r="ER583" s="137"/>
      <c r="ES583" s="137"/>
      <c r="ET583" s="137"/>
      <c r="EU583" s="137"/>
      <c r="EV583" s="137"/>
      <c r="EW583" s="137"/>
      <c r="EX583" s="137"/>
      <c r="EY583" s="137"/>
    </row>
    <row r="584" spans="1:155" ht="15.5">
      <c r="A584" s="722" t="s">
        <v>43</v>
      </c>
      <c r="B584" s="722"/>
      <c r="C584" s="722"/>
      <c r="D584" s="722"/>
      <c r="E584" s="722"/>
      <c r="F584" s="722"/>
      <c r="G584" s="722"/>
      <c r="H584" s="722"/>
      <c r="I584" s="722"/>
      <c r="J584" s="722"/>
      <c r="K584" s="722"/>
      <c r="L584" s="722"/>
      <c r="M584" s="722"/>
      <c r="N584" s="722"/>
      <c r="O584" s="722"/>
      <c r="P584" s="722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  <c r="DE584" s="137"/>
      <c r="DF584" s="137"/>
      <c r="DG584" s="137"/>
      <c r="DH584" s="137"/>
      <c r="DI584" s="137"/>
      <c r="DJ584" s="137"/>
      <c r="DK584" s="137"/>
      <c r="DL584" s="137"/>
      <c r="DM584" s="137"/>
      <c r="DN584" s="137"/>
      <c r="DO584" s="137"/>
      <c r="DP584" s="137"/>
      <c r="DQ584" s="137"/>
      <c r="DR584" s="137"/>
      <c r="DS584" s="137"/>
      <c r="DT584" s="137"/>
      <c r="DU584" s="137"/>
      <c r="DV584" s="137"/>
      <c r="DW584" s="137"/>
      <c r="DX584" s="137"/>
      <c r="DY584" s="137"/>
      <c r="DZ584" s="137"/>
      <c r="EA584" s="137"/>
      <c r="EB584" s="137"/>
      <c r="EC584" s="137"/>
      <c r="ED584" s="137"/>
      <c r="EE584" s="137"/>
      <c r="EF584" s="137"/>
      <c r="EG584" s="137"/>
      <c r="EH584" s="137"/>
      <c r="EI584" s="137"/>
      <c r="EJ584" s="137"/>
      <c r="EK584" s="137"/>
      <c r="EL584" s="137"/>
      <c r="EM584" s="137"/>
      <c r="EN584" s="137"/>
      <c r="EO584" s="137"/>
      <c r="EP584" s="137"/>
      <c r="EQ584" s="137"/>
      <c r="ER584" s="137"/>
      <c r="ES584" s="137"/>
      <c r="ET584" s="137"/>
      <c r="EU584" s="137"/>
      <c r="EV584" s="137"/>
      <c r="EW584" s="137"/>
      <c r="EX584" s="137"/>
      <c r="EY584" s="137"/>
    </row>
    <row r="585" spans="1:155">
      <c r="A585" s="213"/>
      <c r="B585" s="150"/>
      <c r="C585" s="150"/>
      <c r="D585" s="149"/>
      <c r="E585" s="150"/>
      <c r="F585" s="150"/>
      <c r="G585" s="150"/>
      <c r="H585" s="150"/>
      <c r="I585" s="150"/>
      <c r="J585" s="361"/>
      <c r="K585" s="148"/>
      <c r="L585" s="147"/>
      <c r="M585" s="146"/>
      <c r="N585" s="150"/>
      <c r="O585" s="150"/>
      <c r="P585" s="198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  <c r="DE585" s="137"/>
      <c r="DF585" s="137"/>
      <c r="DG585" s="137"/>
      <c r="DH585" s="137"/>
      <c r="DI585" s="137"/>
      <c r="DJ585" s="137"/>
      <c r="DK585" s="137"/>
      <c r="DL585" s="137"/>
      <c r="DM585" s="137"/>
      <c r="DN585" s="137"/>
      <c r="DO585" s="137"/>
      <c r="DP585" s="137"/>
      <c r="DQ585" s="137"/>
      <c r="DR585" s="137"/>
      <c r="DS585" s="137"/>
      <c r="DT585" s="137"/>
      <c r="DU585" s="137"/>
      <c r="DV585" s="137"/>
      <c r="DW585" s="137"/>
      <c r="DX585" s="137"/>
      <c r="DY585" s="137"/>
      <c r="DZ585" s="137"/>
      <c r="EA585" s="137"/>
      <c r="EB585" s="137"/>
      <c r="EC585" s="137"/>
      <c r="ED585" s="137"/>
      <c r="EE585" s="137"/>
      <c r="EF585" s="137"/>
      <c r="EG585" s="137"/>
      <c r="EH585" s="137"/>
      <c r="EI585" s="137"/>
      <c r="EJ585" s="137"/>
      <c r="EK585" s="137"/>
      <c r="EL585" s="137"/>
      <c r="EM585" s="137"/>
      <c r="EN585" s="137"/>
      <c r="EO585" s="137"/>
      <c r="EP585" s="137"/>
      <c r="EQ585" s="137"/>
      <c r="ER585" s="137"/>
      <c r="ES585" s="137"/>
      <c r="ET585" s="137"/>
      <c r="EU585" s="137"/>
      <c r="EV585" s="137"/>
      <c r="EW585" s="137"/>
      <c r="EX585" s="137"/>
      <c r="EY585" s="137"/>
    </row>
    <row r="586" spans="1:155" ht="18">
      <c r="A586" s="723" t="s">
        <v>253</v>
      </c>
      <c r="B586" s="723"/>
      <c r="C586" s="723"/>
      <c r="D586" s="723"/>
      <c r="E586" s="723"/>
      <c r="F586" s="723"/>
      <c r="G586" s="723"/>
      <c r="H586" s="723"/>
      <c r="I586" s="723"/>
      <c r="J586" s="723"/>
      <c r="K586" s="723"/>
      <c r="L586" s="723"/>
      <c r="M586" s="723"/>
      <c r="N586" s="723"/>
      <c r="O586" s="723"/>
      <c r="P586" s="723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  <c r="DE586" s="137"/>
      <c r="DF586" s="137"/>
      <c r="DG586" s="137"/>
      <c r="DH586" s="137"/>
      <c r="DI586" s="137"/>
      <c r="DJ586" s="137"/>
      <c r="DK586" s="137"/>
      <c r="DL586" s="137"/>
      <c r="DM586" s="137"/>
      <c r="DN586" s="137"/>
      <c r="DO586" s="137"/>
      <c r="DP586" s="137"/>
      <c r="DQ586" s="137"/>
      <c r="DR586" s="137"/>
      <c r="DS586" s="137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137"/>
      <c r="ED586" s="137"/>
      <c r="EE586" s="137"/>
      <c r="EF586" s="137"/>
      <c r="EG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</row>
    <row r="587" spans="1:155">
      <c r="A587" s="213"/>
      <c r="B587" s="150"/>
      <c r="C587" s="150"/>
      <c r="D587" s="149"/>
      <c r="E587" s="150"/>
      <c r="F587" s="150"/>
      <c r="G587" s="150"/>
      <c r="H587" s="150"/>
      <c r="I587" s="150"/>
      <c r="J587" s="361"/>
      <c r="K587" s="148"/>
      <c r="L587" s="147"/>
      <c r="M587" s="146"/>
      <c r="N587" s="150"/>
      <c r="O587" s="150"/>
      <c r="P587" s="198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</row>
    <row r="588" spans="1:155">
      <c r="A588" s="213"/>
      <c r="B588" s="720">
        <f>'Encodage réponses Es'!$B$1:$I$1</f>
        <v>0</v>
      </c>
      <c r="C588" s="720"/>
      <c r="D588" s="720"/>
      <c r="E588" s="720"/>
      <c r="F588" s="720"/>
      <c r="G588" s="720"/>
      <c r="H588" s="720"/>
      <c r="I588" s="720"/>
      <c r="J588" s="720"/>
      <c r="K588" s="720"/>
      <c r="L588" s="720"/>
      <c r="M588" s="720"/>
      <c r="N588" s="720"/>
      <c r="O588" s="150"/>
      <c r="P588" s="198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137"/>
      <c r="ED588" s="137"/>
      <c r="EE588" s="137"/>
      <c r="EF588" s="137"/>
      <c r="EG588" s="137"/>
      <c r="EH588" s="137"/>
      <c r="EI588" s="137"/>
      <c r="EJ588" s="137"/>
      <c r="EK588" s="137"/>
      <c r="EL588" s="137"/>
      <c r="EM588" s="137"/>
      <c r="EN588" s="137"/>
      <c r="EO588" s="137"/>
      <c r="EP588" s="137"/>
      <c r="EQ588" s="137"/>
      <c r="ER588" s="137"/>
      <c r="ES588" s="137"/>
      <c r="ET588" s="137"/>
      <c r="EU588" s="137"/>
      <c r="EV588" s="137"/>
      <c r="EW588" s="137"/>
      <c r="EX588" s="137"/>
      <c r="EY588" s="137"/>
    </row>
    <row r="589" spans="1:155" ht="27" customHeight="1">
      <c r="A589" s="238" t="s">
        <v>44</v>
      </c>
      <c r="B589" s="238">
        <f>'Encodage réponses Es'!$C$3</f>
        <v>0</v>
      </c>
      <c r="C589" s="150"/>
      <c r="D589" s="149"/>
      <c r="E589" s="150"/>
      <c r="F589" s="150"/>
      <c r="G589" s="150"/>
      <c r="H589" s="150"/>
      <c r="I589" s="150"/>
      <c r="J589" s="361"/>
      <c r="K589" s="148"/>
      <c r="L589" s="147"/>
      <c r="M589" s="146"/>
      <c r="N589" s="150"/>
      <c r="O589" s="150"/>
      <c r="P589" s="198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137"/>
      <c r="EB589" s="137"/>
      <c r="EC589" s="137"/>
      <c r="ED589" s="137"/>
      <c r="EE589" s="137"/>
      <c r="EF589" s="137"/>
      <c r="EG589" s="137"/>
      <c r="EH589" s="137"/>
      <c r="EI589" s="137"/>
      <c r="EJ589" s="137"/>
      <c r="EK589" s="137"/>
      <c r="EL589" s="137"/>
      <c r="EM589" s="137"/>
      <c r="EN589" s="137"/>
      <c r="EO589" s="137"/>
      <c r="EP589" s="137"/>
      <c r="EQ589" s="137"/>
      <c r="ER589" s="137"/>
      <c r="ES589" s="137"/>
      <c r="ET589" s="137"/>
      <c r="EU589" s="137"/>
      <c r="EV589" s="137"/>
      <c r="EW589" s="137"/>
      <c r="EX589" s="137"/>
      <c r="EY589" s="137"/>
    </row>
    <row r="590" spans="1:155" ht="15.5">
      <c r="A590" s="724" t="str">
        <f>CONCATENATE("Synthèse des résultats de l'élève : ",Résultats!$E20," ",Résultats!$F20)</f>
        <v xml:space="preserve">Synthèse des résultats de l'élève :  </v>
      </c>
      <c r="B590" s="724"/>
      <c r="C590" s="724"/>
      <c r="D590" s="724"/>
      <c r="E590" s="724"/>
      <c r="F590" s="724"/>
      <c r="G590" s="724"/>
      <c r="H590" s="724"/>
      <c r="I590" s="724"/>
      <c r="J590" s="724"/>
      <c r="K590" s="724"/>
      <c r="L590" s="237"/>
      <c r="M590" s="718" t="str">
        <f>IF(Résultats!$J589="Absent(e)","Absent(e)",IF(Résultats!$J589="Incomplet","Incomplet",""))</f>
        <v/>
      </c>
      <c r="N590" s="718"/>
      <c r="O590" s="718"/>
      <c r="P590" s="718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</row>
    <row r="591" spans="1:155" ht="15.5">
      <c r="A591" s="236"/>
      <c r="B591" s="235"/>
      <c r="C591" s="150"/>
      <c r="D591" s="149"/>
      <c r="E591" s="150"/>
      <c r="F591" s="150"/>
      <c r="G591" s="150"/>
      <c r="H591" s="150"/>
      <c r="I591" s="150"/>
      <c r="J591" s="361"/>
      <c r="K591" s="148"/>
      <c r="L591" s="147"/>
      <c r="M591" s="146"/>
      <c r="N591" s="150"/>
      <c r="O591" s="150"/>
      <c r="P591" s="198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  <c r="DB591" s="137"/>
      <c r="DC591" s="137"/>
      <c r="DD591" s="137"/>
      <c r="DE591" s="137"/>
      <c r="DF591" s="137"/>
      <c r="DG591" s="137"/>
      <c r="DH591" s="137"/>
      <c r="DI591" s="137"/>
      <c r="DJ591" s="137"/>
      <c r="DK591" s="137"/>
      <c r="DL591" s="137"/>
      <c r="DM591" s="137"/>
      <c r="DN591" s="137"/>
      <c r="DO591" s="137"/>
      <c r="DP591" s="137"/>
      <c r="DQ591" s="137"/>
      <c r="DR591" s="137"/>
      <c r="DS591" s="137"/>
      <c r="DT591" s="137"/>
      <c r="DU591" s="137"/>
      <c r="DV591" s="137"/>
      <c r="DW591" s="137"/>
      <c r="DX591" s="137"/>
      <c r="DY591" s="137"/>
      <c r="DZ591" s="137"/>
      <c r="EA591" s="137"/>
      <c r="EB591" s="137"/>
      <c r="EC591" s="137"/>
      <c r="ED591" s="137"/>
      <c r="EE591" s="137"/>
      <c r="EF591" s="137"/>
      <c r="EG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</row>
    <row r="592" spans="1:155" s="173" customFormat="1" ht="18" customHeight="1">
      <c r="A592" s="234" t="s">
        <v>47</v>
      </c>
      <c r="B592" s="233"/>
      <c r="C592" s="362"/>
      <c r="D592" s="228"/>
      <c r="E592" s="232"/>
      <c r="F592" s="232"/>
      <c r="G592" s="232"/>
      <c r="H592" s="232"/>
      <c r="I592" s="232"/>
      <c r="J592" s="231"/>
      <c r="K592" s="230"/>
      <c r="L592" s="229"/>
      <c r="M592" s="228"/>
      <c r="N592" s="227" t="str">
        <f>IF(OR(Résultats!$J20="Absent(e)",Résultats!$J20="Incomplet"),"",Résultats!$J20)</f>
        <v/>
      </c>
      <c r="O592" s="226" t="str">
        <f>"/"</f>
        <v>/</v>
      </c>
      <c r="P592" s="225">
        <f>Résultats!$J$4</f>
        <v>80</v>
      </c>
      <c r="Q592" s="174"/>
      <c r="R592" s="174"/>
      <c r="S592" s="174"/>
      <c r="T592" s="174"/>
      <c r="U592" s="174"/>
      <c r="V592" s="174"/>
      <c r="W592" s="174"/>
      <c r="X592" s="174"/>
      <c r="Y592" s="174"/>
      <c r="Z592" s="174"/>
      <c r="AA592" s="174"/>
      <c r="AB592" s="174"/>
      <c r="AC592" s="174"/>
      <c r="AD592" s="174"/>
      <c r="AE592" s="174"/>
      <c r="AF592" s="174"/>
      <c r="AG592" s="174"/>
      <c r="AH592" s="174"/>
      <c r="AI592" s="174"/>
      <c r="AJ592" s="174"/>
      <c r="AK592" s="174"/>
      <c r="AL592" s="174"/>
      <c r="AM592" s="174"/>
      <c r="AN592" s="174"/>
    </row>
    <row r="593" spans="1:155" ht="14">
      <c r="A593" s="224"/>
      <c r="B593" s="221"/>
      <c r="C593" s="220"/>
      <c r="D593" s="219"/>
      <c r="E593" s="218"/>
      <c r="F593" s="218"/>
      <c r="G593" s="218"/>
      <c r="H593" s="218"/>
      <c r="I593" s="218"/>
      <c r="J593" s="217"/>
      <c r="K593" s="216"/>
      <c r="L593" s="215"/>
      <c r="M593" s="214"/>
      <c r="N593" s="219"/>
      <c r="O593" s="219"/>
      <c r="P593" s="223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  <c r="DB593" s="137"/>
      <c r="DC593" s="137"/>
      <c r="DD593" s="137"/>
      <c r="DE593" s="137"/>
      <c r="DF593" s="137"/>
      <c r="DG593" s="137"/>
      <c r="DH593" s="137"/>
      <c r="DI593" s="137"/>
      <c r="DJ593" s="137"/>
      <c r="DK593" s="137"/>
      <c r="DL593" s="137"/>
      <c r="DM593" s="137"/>
      <c r="DN593" s="137"/>
      <c r="DO593" s="137"/>
      <c r="DP593" s="137"/>
      <c r="DQ593" s="137"/>
      <c r="DR593" s="137"/>
      <c r="DS593" s="137"/>
      <c r="DT593" s="137"/>
      <c r="DU593" s="137"/>
      <c r="DV593" s="137"/>
      <c r="DW593" s="137"/>
      <c r="DX593" s="137"/>
      <c r="DY593" s="137"/>
      <c r="DZ593" s="137"/>
      <c r="EA593" s="137"/>
      <c r="EB593" s="137"/>
      <c r="EC593" s="137"/>
      <c r="ED593" s="137"/>
      <c r="EE593" s="137"/>
      <c r="EF593" s="137"/>
      <c r="EG593" s="137"/>
      <c r="EH593" s="137"/>
      <c r="EI593" s="137"/>
      <c r="EJ593" s="137"/>
      <c r="EK593" s="137"/>
      <c r="EL593" s="137"/>
      <c r="EM593" s="137"/>
      <c r="EN593" s="137"/>
      <c r="EO593" s="137"/>
      <c r="EP593" s="137"/>
      <c r="EQ593" s="137"/>
      <c r="ER593" s="137"/>
      <c r="ES593" s="137"/>
      <c r="ET593" s="137"/>
      <c r="EU593" s="137"/>
      <c r="EV593" s="137"/>
      <c r="EW593" s="137"/>
      <c r="EX593" s="137"/>
      <c r="EY593" s="137"/>
    </row>
    <row r="594" spans="1:155" ht="15.5">
      <c r="A594" s="222"/>
      <c r="B594" s="221"/>
      <c r="C594" s="220"/>
      <c r="D594" s="219"/>
      <c r="E594" s="218"/>
      <c r="F594" s="218"/>
      <c r="G594" s="218"/>
      <c r="H594" s="218"/>
      <c r="I594" s="218"/>
      <c r="J594" s="217"/>
      <c r="K594" s="216"/>
      <c r="L594" s="215"/>
      <c r="M594" s="214"/>
      <c r="N594" s="719" t="str">
        <f>IF(N592="","",N592/P592)</f>
        <v/>
      </c>
      <c r="O594" s="719"/>
      <c r="P594" s="719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  <c r="DB594" s="137"/>
      <c r="DC594" s="137"/>
      <c r="DD594" s="137"/>
      <c r="DE594" s="137"/>
      <c r="DF594" s="137"/>
      <c r="DG594" s="137"/>
      <c r="DH594" s="137"/>
      <c r="DI594" s="137"/>
      <c r="DJ594" s="137"/>
      <c r="DK594" s="137"/>
      <c r="DL594" s="137"/>
      <c r="DM594" s="137"/>
      <c r="DN594" s="137"/>
      <c r="DO594" s="137"/>
      <c r="DP594" s="137"/>
      <c r="DQ594" s="137"/>
      <c r="DR594" s="137"/>
      <c r="DS594" s="137"/>
      <c r="DT594" s="137"/>
      <c r="DU594" s="137"/>
      <c r="DV594" s="137"/>
      <c r="DW594" s="137"/>
      <c r="DX594" s="137"/>
      <c r="DY594" s="137"/>
      <c r="DZ594" s="137"/>
      <c r="EA594" s="137"/>
      <c r="EB594" s="137"/>
      <c r="EC594" s="137"/>
      <c r="ED594" s="137"/>
      <c r="EE594" s="137"/>
      <c r="EF594" s="137"/>
      <c r="EG594" s="137"/>
      <c r="EH594" s="137"/>
      <c r="EI594" s="137"/>
      <c r="EJ594" s="137"/>
      <c r="EK594" s="137"/>
      <c r="EL594" s="137"/>
      <c r="EM594" s="137"/>
      <c r="EN594" s="137"/>
      <c r="EO594" s="137"/>
      <c r="EP594" s="137"/>
      <c r="EQ594" s="137"/>
      <c r="ER594" s="137"/>
      <c r="ES594" s="137"/>
      <c r="ET594" s="137"/>
      <c r="EU594" s="137"/>
      <c r="EV594" s="137"/>
      <c r="EW594" s="137"/>
      <c r="EX594" s="137"/>
      <c r="EY594" s="137"/>
    </row>
    <row r="595" spans="1:155">
      <c r="A595" s="213"/>
      <c r="B595" s="150"/>
      <c r="C595" s="150"/>
      <c r="D595" s="149"/>
      <c r="E595" s="150"/>
      <c r="F595" s="150"/>
      <c r="G595" s="150"/>
      <c r="H595" s="150"/>
      <c r="I595" s="150"/>
      <c r="J595" s="361"/>
      <c r="K595" s="148"/>
      <c r="L595" s="147"/>
      <c r="M595" s="212"/>
      <c r="N595" s="149"/>
      <c r="O595" s="149"/>
      <c r="P595" s="198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  <c r="DE595" s="137"/>
      <c r="DF595" s="137"/>
      <c r="DG595" s="137"/>
      <c r="DH595" s="137"/>
      <c r="DI595" s="137"/>
      <c r="DJ595" s="137"/>
      <c r="DK595" s="137"/>
      <c r="DL595" s="137"/>
      <c r="DM595" s="137"/>
      <c r="DN595" s="137"/>
      <c r="DO595" s="137"/>
      <c r="DP595" s="137"/>
      <c r="DQ595" s="137"/>
      <c r="DR595" s="137"/>
      <c r="DS595" s="137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137"/>
      <c r="ED595" s="137"/>
      <c r="EE595" s="137"/>
      <c r="EF595" s="137"/>
      <c r="EG595" s="137"/>
      <c r="EH595" s="137"/>
      <c r="EI595" s="137"/>
      <c r="EJ595" s="137"/>
      <c r="EK595" s="137"/>
      <c r="EL595" s="137"/>
      <c r="EM595" s="137"/>
      <c r="EN595" s="137"/>
      <c r="EO595" s="137"/>
      <c r="EP595" s="137"/>
      <c r="EQ595" s="137"/>
      <c r="ER595" s="137"/>
      <c r="ES595" s="137"/>
      <c r="ET595" s="137"/>
      <c r="EU595" s="137"/>
      <c r="EV595" s="137"/>
      <c r="EW595" s="137"/>
      <c r="EX595" s="137"/>
      <c r="EY595" s="137"/>
    </row>
    <row r="596" spans="1:155" s="173" customFormat="1" ht="27" customHeight="1">
      <c r="A596" s="183" t="s">
        <v>57</v>
      </c>
      <c r="B596" s="182"/>
      <c r="C596" s="181"/>
      <c r="D596" s="181"/>
      <c r="E596" s="180"/>
      <c r="F596" s="180"/>
      <c r="G596" s="180"/>
      <c r="H596" s="179"/>
      <c r="I596" s="179"/>
      <c r="J596" s="706" t="str">
        <f>IF(Résultats!$M20="","",Résultats!$M20)</f>
        <v/>
      </c>
      <c r="K596" s="706"/>
      <c r="L596" s="706"/>
      <c r="M596" s="178" t="str">
        <f>"/"</f>
        <v>/</v>
      </c>
      <c r="N596" s="177">
        <f>Résultats!$M$4</f>
        <v>40</v>
      </c>
      <c r="O596" s="176"/>
      <c r="P596" s="175" t="str">
        <f>IF(OR(J596="",J596="Absent(e)",J596="Incomplet"),"",J596/N596)</f>
        <v/>
      </c>
      <c r="Q596" s="174"/>
      <c r="R596" s="174"/>
      <c r="S596" s="174"/>
      <c r="T596" s="174"/>
      <c r="U596" s="174"/>
      <c r="V596" s="174"/>
      <c r="W596" s="174"/>
      <c r="X596" s="174"/>
      <c r="Y596" s="174"/>
      <c r="Z596" s="174"/>
      <c r="AA596" s="174"/>
      <c r="AB596" s="174"/>
      <c r="AC596" s="174"/>
      <c r="AD596" s="174"/>
      <c r="AE596" s="174"/>
      <c r="AF596" s="174"/>
      <c r="AG596" s="174"/>
      <c r="AH596" s="174"/>
      <c r="AI596" s="174"/>
      <c r="AJ596" s="174"/>
      <c r="AK596" s="174"/>
      <c r="AL596" s="174"/>
      <c r="AM596" s="174"/>
      <c r="AN596" s="174"/>
    </row>
    <row r="597" spans="1:155" s="173" customFormat="1" ht="18" customHeight="1">
      <c r="A597" s="707" t="s">
        <v>73</v>
      </c>
      <c r="B597" s="708"/>
      <c r="C597" s="708"/>
      <c r="D597" s="708"/>
      <c r="E597" s="708"/>
      <c r="F597" s="358"/>
      <c r="G597" s="358"/>
      <c r="H597" s="709" t="str">
        <f>IF(OR(Résultats!$AA20="Absent(e)",Résultats!$AA20="Incomplet"),"",Résultats!$AA20)</f>
        <v/>
      </c>
      <c r="I597" s="709"/>
      <c r="J597" s="168" t="str">
        <f>"/"</f>
        <v>/</v>
      </c>
      <c r="K597" s="167">
        <f>Résultats!$AA$2</f>
        <v>19</v>
      </c>
      <c r="L597" s="191"/>
      <c r="M597" s="191"/>
      <c r="N597" s="190"/>
      <c r="O597" s="189"/>
      <c r="P597" s="188"/>
      <c r="R597" s="174"/>
      <c r="S597" s="174"/>
      <c r="T597" s="174"/>
      <c r="U597" s="174"/>
      <c r="V597" s="174"/>
      <c r="W597" s="174"/>
      <c r="X597" s="174"/>
      <c r="Y597" s="174"/>
      <c r="Z597" s="174"/>
      <c r="AA597" s="174"/>
      <c r="AB597" s="174"/>
      <c r="AC597" s="174"/>
      <c r="AD597" s="174"/>
      <c r="AE597" s="174"/>
      <c r="AF597" s="174"/>
      <c r="AG597" s="174"/>
      <c r="AH597" s="174"/>
      <c r="AI597" s="174"/>
      <c r="AJ597" s="174"/>
      <c r="AK597" s="174"/>
      <c r="AL597" s="174"/>
      <c r="AM597" s="174"/>
      <c r="AN597" s="174"/>
    </row>
    <row r="598" spans="1:155" s="173" customFormat="1" ht="13.5" customHeight="1">
      <c r="A598" s="197" t="s">
        <v>139</v>
      </c>
      <c r="B598" s="196"/>
      <c r="C598" s="196"/>
      <c r="D598" s="196"/>
      <c r="E598" s="196"/>
      <c r="F598" s="196"/>
      <c r="G598" s="196"/>
      <c r="H598" s="195"/>
      <c r="I598" s="194"/>
      <c r="J598" s="193"/>
      <c r="K598" s="192"/>
      <c r="L598" s="191"/>
      <c r="M598" s="191"/>
      <c r="N598" s="190"/>
      <c r="O598" s="189"/>
      <c r="P598" s="188"/>
      <c r="R598" s="174"/>
      <c r="S598" s="174"/>
      <c r="T598" s="174"/>
      <c r="U598" s="174"/>
      <c r="V598" s="174"/>
      <c r="W598" s="174"/>
      <c r="X598" s="174"/>
      <c r="Y598" s="174"/>
      <c r="Z598" s="174"/>
      <c r="AA598" s="174"/>
      <c r="AB598" s="174"/>
      <c r="AC598" s="174"/>
      <c r="AD598" s="174"/>
      <c r="AE598" s="174"/>
      <c r="AF598" s="174"/>
      <c r="AG598" s="174"/>
      <c r="AH598" s="174"/>
      <c r="AI598" s="174"/>
      <c r="AJ598" s="174"/>
      <c r="AK598" s="174"/>
      <c r="AL598" s="174"/>
      <c r="AM598" s="174"/>
      <c r="AN598" s="174"/>
    </row>
    <row r="599" spans="1:155" s="173" customFormat="1" ht="13.5" customHeight="1">
      <c r="A599" s="197" t="s">
        <v>142</v>
      </c>
      <c r="B599" s="196"/>
      <c r="C599" s="196"/>
      <c r="D599" s="196"/>
      <c r="E599" s="196"/>
      <c r="F599" s="196"/>
      <c r="G599" s="196"/>
      <c r="H599" s="195"/>
      <c r="I599" s="194"/>
      <c r="J599" s="193"/>
      <c r="K599" s="192"/>
      <c r="L599" s="191"/>
      <c r="M599" s="191"/>
      <c r="N599" s="190"/>
      <c r="O599" s="189"/>
      <c r="P599" s="188"/>
      <c r="R599" s="174"/>
      <c r="S599" s="174"/>
      <c r="T599" s="174"/>
      <c r="U599" s="174"/>
      <c r="V599" s="174"/>
      <c r="W599" s="174"/>
      <c r="X599" s="174"/>
      <c r="Y599" s="174"/>
      <c r="Z599" s="174"/>
      <c r="AA599" s="174"/>
      <c r="AB599" s="174"/>
      <c r="AC599" s="174"/>
      <c r="AD599" s="174"/>
      <c r="AE599" s="174"/>
      <c r="AF599" s="174"/>
      <c r="AG599" s="174"/>
      <c r="AH599" s="174"/>
      <c r="AI599" s="174"/>
      <c r="AJ599" s="174"/>
      <c r="AK599" s="174"/>
      <c r="AL599" s="174"/>
      <c r="AM599" s="174"/>
      <c r="AN599" s="174"/>
    </row>
    <row r="600" spans="1:155" s="186" customFormat="1" ht="13.5" customHeight="1">
      <c r="A600" s="197" t="s">
        <v>74</v>
      </c>
      <c r="B600" s="211"/>
      <c r="C600" s="211"/>
      <c r="D600" s="211"/>
      <c r="E600" s="211"/>
      <c r="F600" s="211"/>
      <c r="G600" s="211"/>
      <c r="H600" s="210"/>
      <c r="I600" s="209"/>
      <c r="J600" s="208"/>
      <c r="K600" s="208"/>
      <c r="L600" s="208"/>
      <c r="M600" s="208"/>
      <c r="N600" s="207"/>
      <c r="O600" s="206"/>
      <c r="P600" s="205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</row>
    <row r="601" spans="1:155" s="186" customFormat="1" ht="13.5" customHeight="1">
      <c r="A601" s="197" t="s">
        <v>84</v>
      </c>
      <c r="B601" s="211"/>
      <c r="C601" s="211"/>
      <c r="D601" s="211"/>
      <c r="E601" s="211"/>
      <c r="F601" s="211"/>
      <c r="G601" s="211"/>
      <c r="H601" s="210"/>
      <c r="I601" s="209"/>
      <c r="J601" s="208"/>
      <c r="K601" s="208"/>
      <c r="L601" s="208"/>
      <c r="M601" s="208"/>
      <c r="N601" s="207"/>
      <c r="O601" s="206"/>
      <c r="P601" s="205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</row>
    <row r="602" spans="1:155" s="203" customFormat="1" ht="13.5" customHeight="1">
      <c r="A602" s="197" t="s">
        <v>75</v>
      </c>
      <c r="B602" s="211"/>
      <c r="C602" s="211"/>
      <c r="D602" s="211"/>
      <c r="E602" s="211"/>
      <c r="F602" s="211"/>
      <c r="G602" s="211"/>
      <c r="H602" s="210"/>
      <c r="I602" s="209"/>
      <c r="J602" s="208"/>
      <c r="K602" s="208"/>
      <c r="L602" s="208"/>
      <c r="M602" s="208"/>
      <c r="N602" s="207"/>
      <c r="O602" s="206"/>
      <c r="P602" s="205"/>
      <c r="R602" s="204"/>
      <c r="S602" s="204"/>
      <c r="T602" s="204"/>
      <c r="U602" s="204"/>
      <c r="V602" s="204"/>
      <c r="W602" s="204"/>
      <c r="X602" s="204"/>
      <c r="Y602" s="204"/>
      <c r="Z602" s="204"/>
      <c r="AA602" s="204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</row>
    <row r="603" spans="1:155" ht="30" customHeight="1">
      <c r="A603" s="703" t="s">
        <v>54</v>
      </c>
      <c r="B603" s="704"/>
      <c r="C603" s="704"/>
      <c r="D603" s="704"/>
      <c r="E603" s="704"/>
      <c r="F603" s="360"/>
      <c r="G603" s="360"/>
      <c r="H603" s="705" t="str">
        <f>IF(OR(Résultats!$AN20="Absent(e)",Résultats!$AN20="Incomplet"),"",Résultats!$AN20)</f>
        <v/>
      </c>
      <c r="I603" s="705"/>
      <c r="J603" s="172" t="str">
        <f>"/"</f>
        <v>/</v>
      </c>
      <c r="K603" s="171">
        <f>Résultats!$AN$2</f>
        <v>21</v>
      </c>
      <c r="L603" s="202"/>
      <c r="M603" s="202"/>
      <c r="N603" s="201"/>
      <c r="O603" s="200"/>
      <c r="P603" s="199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  <c r="DB603" s="137"/>
      <c r="DC603" s="137"/>
      <c r="DD603" s="137"/>
      <c r="DE603" s="137"/>
      <c r="DF603" s="137"/>
      <c r="DG603" s="137"/>
      <c r="DH603" s="137"/>
      <c r="DI603" s="137"/>
      <c r="DJ603" s="137"/>
      <c r="DK603" s="137"/>
      <c r="DL603" s="137"/>
      <c r="DM603" s="137"/>
      <c r="DN603" s="137"/>
      <c r="DO603" s="137"/>
      <c r="DP603" s="137"/>
      <c r="DQ603" s="137"/>
      <c r="DR603" s="137"/>
      <c r="DS603" s="137"/>
      <c r="DT603" s="137"/>
      <c r="DU603" s="137"/>
      <c r="DV603" s="137"/>
      <c r="DW603" s="137"/>
      <c r="DX603" s="137"/>
      <c r="DY603" s="137"/>
      <c r="DZ603" s="137"/>
      <c r="EA603" s="137"/>
      <c r="EB603" s="137"/>
      <c r="EC603" s="137"/>
      <c r="ED603" s="137"/>
      <c r="EE603" s="137"/>
      <c r="EF603" s="137"/>
      <c r="EG603" s="137"/>
      <c r="EH603" s="137"/>
      <c r="EI603" s="137"/>
      <c r="EJ603" s="137"/>
      <c r="EK603" s="137"/>
      <c r="EL603" s="137"/>
      <c r="EM603" s="137"/>
      <c r="EN603" s="137"/>
      <c r="EO603" s="137"/>
      <c r="EP603" s="137"/>
      <c r="EQ603" s="137"/>
      <c r="ER603" s="137"/>
      <c r="ES603" s="137"/>
      <c r="ET603" s="137"/>
      <c r="EU603" s="137"/>
      <c r="EV603" s="137"/>
      <c r="EW603" s="137"/>
      <c r="EX603" s="137"/>
      <c r="EY603" s="137"/>
    </row>
    <row r="604" spans="1:155" s="151" customFormat="1" ht="13.5" customHeight="1">
      <c r="A604" s="161" t="s">
        <v>76</v>
      </c>
      <c r="B604" s="162"/>
      <c r="C604" s="162"/>
      <c r="D604" s="162"/>
      <c r="E604" s="160"/>
      <c r="F604" s="160"/>
      <c r="G604" s="160"/>
      <c r="H604" s="156"/>
      <c r="I604" s="156"/>
      <c r="J604" s="155"/>
      <c r="K604" s="155"/>
      <c r="L604" s="155"/>
      <c r="M604" s="155"/>
      <c r="N604" s="154"/>
      <c r="O604" s="153"/>
      <c r="P604" s="152"/>
    </row>
    <row r="605" spans="1:155" s="151" customFormat="1" ht="13.5" customHeight="1">
      <c r="A605" s="161" t="s">
        <v>77</v>
      </c>
      <c r="B605" s="162"/>
      <c r="C605" s="162"/>
      <c r="D605" s="162"/>
      <c r="E605" s="160"/>
      <c r="F605" s="160"/>
      <c r="G605" s="160"/>
      <c r="H605" s="156"/>
      <c r="I605" s="156"/>
      <c r="J605" s="155"/>
      <c r="K605" s="155"/>
      <c r="L605" s="155"/>
      <c r="M605" s="155"/>
      <c r="N605" s="154"/>
      <c r="O605" s="153"/>
      <c r="P605" s="152"/>
    </row>
    <row r="606" spans="1:155" s="151" customFormat="1" ht="13.5" customHeight="1">
      <c r="A606" s="161" t="s">
        <v>78</v>
      </c>
      <c r="B606" s="162"/>
      <c r="C606" s="162"/>
      <c r="D606" s="162"/>
      <c r="E606" s="160"/>
      <c r="F606" s="160"/>
      <c r="G606" s="160"/>
      <c r="H606" s="156"/>
      <c r="I606" s="156"/>
      <c r="J606" s="155"/>
      <c r="K606" s="155"/>
      <c r="L606" s="155"/>
      <c r="M606" s="155"/>
      <c r="N606" s="154"/>
      <c r="O606" s="153"/>
      <c r="P606" s="152"/>
    </row>
    <row r="607" spans="1:155" s="151" customFormat="1" ht="13.5" customHeight="1">
      <c r="A607" s="444" t="s">
        <v>141</v>
      </c>
      <c r="B607" s="160"/>
      <c r="C607" s="160"/>
      <c r="D607" s="160"/>
      <c r="E607" s="160"/>
      <c r="F607" s="160"/>
      <c r="G607" s="160"/>
      <c r="H607" s="156"/>
      <c r="I607" s="156"/>
      <c r="J607" s="155"/>
      <c r="K607" s="155"/>
      <c r="L607" s="155"/>
      <c r="M607" s="155"/>
      <c r="N607" s="154"/>
      <c r="O607" s="153"/>
      <c r="P607" s="152"/>
    </row>
    <row r="608" spans="1:155" s="151" customFormat="1" ht="15" customHeight="1">
      <c r="A608" s="321"/>
      <c r="B608" s="160"/>
      <c r="C608" s="160"/>
      <c r="D608" s="160"/>
      <c r="E608" s="160"/>
      <c r="F608" s="160"/>
      <c r="G608" s="160"/>
      <c r="H608" s="156"/>
      <c r="I608" s="156"/>
      <c r="J608" s="155"/>
      <c r="K608" s="155"/>
      <c r="L608" s="155"/>
      <c r="M608" s="155"/>
      <c r="N608" s="154"/>
      <c r="O608" s="153"/>
      <c r="P608" s="153"/>
    </row>
    <row r="609" spans="1:155" s="173" customFormat="1" ht="27" customHeight="1">
      <c r="A609" s="183" t="s">
        <v>58</v>
      </c>
      <c r="B609" s="182"/>
      <c r="C609" s="181"/>
      <c r="D609" s="181"/>
      <c r="E609" s="180"/>
      <c r="F609" s="180"/>
      <c r="G609" s="180"/>
      <c r="H609" s="179"/>
      <c r="I609" s="179"/>
      <c r="J609" s="706" t="str">
        <f>IF(OR(Résultats!$O20="",Résultats!$O20="Incomplet"),"",Résultats!$O20)</f>
        <v/>
      </c>
      <c r="K609" s="706"/>
      <c r="L609" s="706"/>
      <c r="M609" s="178" t="str">
        <f>"/"</f>
        <v>/</v>
      </c>
      <c r="N609" s="177">
        <f>Résultats!$O$4</f>
        <v>40</v>
      </c>
      <c r="O609" s="176"/>
      <c r="P609" s="175" t="str">
        <f>IF(OR(J609="",J609="Absent(e)",J609="Incomplet"),"",J609/N609)</f>
        <v/>
      </c>
      <c r="Q609" s="174"/>
      <c r="R609" s="174"/>
      <c r="S609" s="174"/>
      <c r="T609" s="174"/>
      <c r="U609" s="174"/>
      <c r="V609" s="174"/>
      <c r="W609" s="174"/>
      <c r="X609" s="174"/>
      <c r="Y609" s="174"/>
      <c r="Z609" s="174"/>
      <c r="AA609" s="174"/>
      <c r="AB609" s="174"/>
      <c r="AC609" s="174"/>
      <c r="AD609" s="174"/>
      <c r="AE609" s="174"/>
      <c r="AF609" s="174"/>
      <c r="AG609" s="174"/>
      <c r="AH609" s="174"/>
      <c r="AI609" s="174"/>
      <c r="AJ609" s="174"/>
      <c r="AK609" s="174"/>
      <c r="AL609" s="174"/>
      <c r="AM609" s="174"/>
      <c r="AN609" s="174"/>
    </row>
    <row r="610" spans="1:155" ht="14">
      <c r="A610" s="707" t="s">
        <v>60</v>
      </c>
      <c r="B610" s="708"/>
      <c r="C610" s="708"/>
      <c r="D610" s="708"/>
      <c r="E610" s="708"/>
      <c r="F610" s="358"/>
      <c r="G610" s="358"/>
      <c r="H610" s="709" t="str">
        <f>IF(OR(Résultats!$AY20="a",Résultats!$AY20="A",Résultats!$AY20=""),"",Résultats!$AY20)</f>
        <v/>
      </c>
      <c r="I610" s="709"/>
      <c r="J610" s="168" t="str">
        <f>"/"</f>
        <v>/</v>
      </c>
      <c r="K610" s="171">
        <f>Résultats!$AY$2</f>
        <v>18</v>
      </c>
      <c r="L610" s="166"/>
      <c r="M610" s="166"/>
      <c r="N610" s="165"/>
      <c r="O610" s="170"/>
      <c r="P610" s="164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  <c r="DE610" s="137"/>
      <c r="DF610" s="137"/>
      <c r="DG610" s="137"/>
      <c r="DH610" s="137"/>
      <c r="DI610" s="137"/>
      <c r="DJ610" s="137"/>
      <c r="DK610" s="137"/>
      <c r="DL610" s="137"/>
      <c r="DM610" s="137"/>
      <c r="DN610" s="137"/>
      <c r="DO610" s="137"/>
      <c r="DP610" s="137"/>
      <c r="DQ610" s="137"/>
      <c r="DR610" s="137"/>
      <c r="DS610" s="137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137"/>
      <c r="ED610" s="137"/>
      <c r="EE610" s="137"/>
      <c r="EF610" s="137"/>
      <c r="EG610" s="137"/>
      <c r="EH610" s="137"/>
      <c r="EI610" s="137"/>
      <c r="EJ610" s="137"/>
      <c r="EK610" s="137"/>
      <c r="EL610" s="137"/>
      <c r="EM610" s="137"/>
      <c r="EN610" s="137"/>
      <c r="EO610" s="137"/>
      <c r="EP610" s="137"/>
      <c r="EQ610" s="137"/>
      <c r="ER610" s="137"/>
      <c r="ES610" s="137"/>
      <c r="ET610" s="137"/>
      <c r="EU610" s="137"/>
      <c r="EV610" s="137"/>
      <c r="EW610" s="137"/>
      <c r="EX610" s="137"/>
      <c r="EY610" s="137"/>
    </row>
    <row r="611" spans="1:155" s="173" customFormat="1" ht="13.5" customHeight="1">
      <c r="A611" s="197" t="s">
        <v>79</v>
      </c>
      <c r="B611" s="358"/>
      <c r="C611" s="358"/>
      <c r="D611" s="358"/>
      <c r="E611" s="358"/>
      <c r="F611" s="358"/>
      <c r="G611" s="358"/>
      <c r="H611" s="359"/>
      <c r="I611" s="359"/>
      <c r="J611" s="168"/>
      <c r="K611" s="167"/>
      <c r="L611" s="166"/>
      <c r="M611" s="166"/>
      <c r="N611" s="165"/>
      <c r="O611" s="170"/>
      <c r="P611" s="164"/>
      <c r="Q611" s="174"/>
      <c r="R611" s="174"/>
      <c r="S611" s="174"/>
      <c r="T611" s="174"/>
      <c r="U611" s="174"/>
      <c r="V611" s="174"/>
      <c r="W611" s="174"/>
      <c r="X611" s="174"/>
      <c r="Y611" s="174"/>
      <c r="Z611" s="174"/>
      <c r="AA611" s="174"/>
      <c r="AB611" s="174"/>
      <c r="AC611" s="174"/>
      <c r="AD611" s="174"/>
      <c r="AE611" s="174"/>
      <c r="AF611" s="174"/>
      <c r="AG611" s="174"/>
      <c r="AH611" s="174"/>
      <c r="AI611" s="174"/>
      <c r="AJ611" s="174"/>
      <c r="AK611" s="174"/>
      <c r="AL611" s="174"/>
      <c r="AM611" s="174"/>
      <c r="AN611" s="174"/>
    </row>
    <row r="612" spans="1:155" s="173" customFormat="1" ht="13.5" customHeight="1">
      <c r="A612" s="197" t="s">
        <v>143</v>
      </c>
      <c r="B612" s="358"/>
      <c r="C612" s="358"/>
      <c r="D612" s="358"/>
      <c r="E612" s="358"/>
      <c r="F612" s="358"/>
      <c r="G612" s="358"/>
      <c r="H612" s="359"/>
      <c r="I612" s="359"/>
      <c r="J612" s="168"/>
      <c r="K612" s="167"/>
      <c r="L612" s="166"/>
      <c r="M612" s="166"/>
      <c r="N612" s="165"/>
      <c r="O612" s="170"/>
      <c r="P612" s="164"/>
      <c r="R612" s="174"/>
      <c r="S612" s="174"/>
      <c r="T612" s="174"/>
      <c r="U612" s="174"/>
      <c r="V612" s="174"/>
      <c r="W612" s="174"/>
      <c r="X612" s="174"/>
      <c r="Y612" s="174"/>
      <c r="Z612" s="174"/>
      <c r="AA612" s="174"/>
      <c r="AB612" s="174"/>
      <c r="AC612" s="174"/>
      <c r="AD612" s="174"/>
      <c r="AE612" s="174"/>
      <c r="AF612" s="174"/>
      <c r="AG612" s="174"/>
      <c r="AH612" s="174"/>
      <c r="AI612" s="174"/>
      <c r="AJ612" s="174"/>
      <c r="AK612" s="174"/>
      <c r="AL612" s="174"/>
      <c r="AM612" s="174"/>
      <c r="AN612" s="174"/>
    </row>
    <row r="613" spans="1:155" s="173" customFormat="1" ht="13.5" customHeight="1">
      <c r="A613" s="197" t="s">
        <v>80</v>
      </c>
      <c r="B613" s="358"/>
      <c r="C613" s="358"/>
      <c r="D613" s="358"/>
      <c r="E613" s="358"/>
      <c r="F613" s="358"/>
      <c r="G613" s="358"/>
      <c r="H613" s="359"/>
      <c r="I613" s="359"/>
      <c r="J613" s="168"/>
      <c r="K613" s="167"/>
      <c r="L613" s="166"/>
      <c r="M613" s="166"/>
      <c r="N613" s="165"/>
      <c r="O613" s="170"/>
      <c r="P613" s="164"/>
      <c r="R613" s="174"/>
      <c r="S613" s="174"/>
      <c r="T613" s="174"/>
      <c r="U613" s="174"/>
      <c r="V613" s="174"/>
      <c r="W613" s="174"/>
      <c r="X613" s="174"/>
      <c r="Y613" s="174"/>
      <c r="Z613" s="174"/>
      <c r="AA613" s="174"/>
      <c r="AB613" s="174"/>
      <c r="AC613" s="174"/>
      <c r="AD613" s="174"/>
      <c r="AE613" s="174"/>
      <c r="AF613" s="174"/>
      <c r="AG613" s="174"/>
      <c r="AH613" s="174"/>
      <c r="AI613" s="174"/>
      <c r="AJ613" s="174"/>
      <c r="AK613" s="174"/>
      <c r="AL613" s="174"/>
      <c r="AM613" s="174"/>
      <c r="AN613" s="174"/>
    </row>
    <row r="614" spans="1:155" s="173" customFormat="1" ht="13.5" customHeight="1">
      <c r="A614" s="320" t="s">
        <v>85</v>
      </c>
      <c r="B614" s="358"/>
      <c r="C614" s="358"/>
      <c r="D614" s="358"/>
      <c r="E614" s="358"/>
      <c r="F614" s="358"/>
      <c r="G614" s="358"/>
      <c r="H614" s="359"/>
      <c r="I614" s="359"/>
      <c r="J614" s="168"/>
      <c r="K614" s="167"/>
      <c r="L614" s="166"/>
      <c r="M614" s="166"/>
      <c r="N614" s="165"/>
      <c r="O614" s="170"/>
      <c r="P614" s="164"/>
      <c r="R614" s="174"/>
      <c r="S614" s="174"/>
      <c r="T614" s="174"/>
      <c r="U614" s="174"/>
      <c r="V614" s="174"/>
      <c r="W614" s="174"/>
      <c r="X614" s="174"/>
      <c r="Y614" s="174"/>
      <c r="Z614" s="174"/>
      <c r="AA614" s="174"/>
      <c r="AB614" s="174"/>
      <c r="AC614" s="174"/>
      <c r="AD614" s="174"/>
      <c r="AE614" s="174"/>
      <c r="AF614" s="174"/>
      <c r="AG614" s="174"/>
      <c r="AH614" s="174"/>
      <c r="AI614" s="174"/>
      <c r="AJ614" s="174"/>
      <c r="AK614" s="174"/>
      <c r="AL614" s="174"/>
      <c r="AM614" s="174"/>
      <c r="AN614" s="174"/>
    </row>
    <row r="615" spans="1:155" s="186" customFormat="1" ht="18" customHeight="1">
      <c r="A615" s="710" t="s">
        <v>65</v>
      </c>
      <c r="B615" s="711"/>
      <c r="C615" s="711"/>
      <c r="D615" s="711"/>
      <c r="E615" s="711"/>
      <c r="F615" s="711"/>
      <c r="G615" s="711"/>
      <c r="H615" s="709" t="str">
        <f>IF(OR(Résultats!$BK20="Absent(e)",Résultats!$BK20="Incomplet"),"",Résultats!$BK20)</f>
        <v/>
      </c>
      <c r="I615" s="709"/>
      <c r="J615" s="172" t="str">
        <f>"/"</f>
        <v>/</v>
      </c>
      <c r="K615" s="171">
        <f>Résultats!$BK$2</f>
        <v>22</v>
      </c>
      <c r="L615" s="166"/>
      <c r="M615" s="166"/>
      <c r="N615" s="165"/>
      <c r="O615" s="170"/>
      <c r="P615" s="164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</row>
    <row r="616" spans="1:155" s="184" customFormat="1" ht="13.5" customHeight="1">
      <c r="A616" s="161" t="s">
        <v>81</v>
      </c>
      <c r="B616" s="162"/>
      <c r="C616" s="162"/>
      <c r="D616" s="162"/>
      <c r="E616" s="160"/>
      <c r="F616" s="159"/>
      <c r="G616" s="158"/>
      <c r="H616" s="157"/>
      <c r="I616" s="156"/>
      <c r="J616" s="155"/>
      <c r="K616" s="155"/>
      <c r="L616" s="155"/>
      <c r="M616" s="155"/>
      <c r="N616" s="154"/>
      <c r="O616" s="153"/>
      <c r="P616" s="152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  <c r="AC616" s="185"/>
      <c r="AD616" s="185"/>
      <c r="AE616" s="185"/>
      <c r="AF616" s="185"/>
      <c r="AG616" s="185"/>
      <c r="AH616" s="185"/>
      <c r="AI616" s="185"/>
      <c r="AJ616" s="185"/>
      <c r="AK616" s="185"/>
      <c r="AL616" s="185"/>
      <c r="AM616" s="185"/>
      <c r="AN616" s="185"/>
    </row>
    <row r="617" spans="1:155" s="173" customFormat="1" ht="13.5" customHeight="1">
      <c r="A617" s="161" t="s">
        <v>83</v>
      </c>
      <c r="B617" s="162"/>
      <c r="C617" s="162"/>
      <c r="D617" s="162"/>
      <c r="E617" s="160"/>
      <c r="F617" s="159"/>
      <c r="G617" s="158"/>
      <c r="H617" s="157"/>
      <c r="I617" s="156"/>
      <c r="J617" s="155"/>
      <c r="K617" s="155"/>
      <c r="L617" s="155"/>
      <c r="M617" s="155"/>
      <c r="N617" s="154"/>
      <c r="O617" s="153"/>
      <c r="P617" s="152"/>
      <c r="Q617" s="174"/>
      <c r="R617" s="174"/>
      <c r="S617" s="174"/>
      <c r="T617" s="174"/>
      <c r="U617" s="174"/>
      <c r="V617" s="174"/>
      <c r="W617" s="174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</row>
    <row r="618" spans="1:155" s="163" customFormat="1" ht="13.5" customHeight="1">
      <c r="A618" s="161" t="s">
        <v>82</v>
      </c>
      <c r="B618" s="160"/>
      <c r="C618" s="160"/>
      <c r="D618" s="160"/>
      <c r="E618" s="160"/>
      <c r="F618" s="159"/>
      <c r="G618" s="158"/>
      <c r="H618" s="157"/>
      <c r="I618" s="156"/>
      <c r="J618" s="155"/>
      <c r="K618" s="155"/>
      <c r="L618" s="155"/>
      <c r="M618" s="155"/>
      <c r="N618" s="154"/>
      <c r="O618" s="153"/>
      <c r="P618" s="152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</row>
    <row r="619" spans="1:155">
      <c r="A619" s="363"/>
      <c r="B619" s="150"/>
      <c r="C619" s="150"/>
      <c r="D619" s="149"/>
      <c r="E619" s="361"/>
      <c r="F619" s="361"/>
      <c r="G619" s="361"/>
      <c r="H619" s="361"/>
      <c r="I619" s="361"/>
      <c r="J619" s="361"/>
      <c r="K619" s="148"/>
      <c r="L619" s="147"/>
      <c r="M619" s="146"/>
      <c r="N619" s="361"/>
      <c r="O619" s="361"/>
      <c r="P619" s="361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</row>
    <row r="620" spans="1:155">
      <c r="A620" s="363"/>
      <c r="B620" s="150"/>
      <c r="C620" s="150"/>
      <c r="D620" s="149"/>
      <c r="E620" s="361"/>
      <c r="F620" s="361"/>
      <c r="G620" s="361"/>
      <c r="H620" s="361"/>
      <c r="I620" s="361"/>
      <c r="J620" s="361"/>
      <c r="K620" s="148"/>
      <c r="L620" s="147"/>
      <c r="M620" s="146"/>
      <c r="N620" s="361"/>
      <c r="O620" s="361"/>
      <c r="P620" s="361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137"/>
      <c r="ED620" s="137"/>
      <c r="EE620" s="137"/>
      <c r="EF620" s="137"/>
      <c r="EG620" s="137"/>
      <c r="EH620" s="137"/>
      <c r="EI620" s="137"/>
      <c r="EJ620" s="137"/>
      <c r="EK620" s="137"/>
      <c r="EL620" s="137"/>
      <c r="EM620" s="137"/>
      <c r="EN620" s="137"/>
      <c r="EO620" s="137"/>
      <c r="EP620" s="137"/>
      <c r="EQ620" s="137"/>
      <c r="ER620" s="137"/>
      <c r="ES620" s="137"/>
      <c r="ET620" s="137"/>
      <c r="EU620" s="137"/>
      <c r="EV620" s="137"/>
      <c r="EW620" s="137"/>
      <c r="EX620" s="137"/>
      <c r="EY620" s="137"/>
    </row>
    <row r="622" spans="1:155" ht="15.5">
      <c r="A622" s="721"/>
      <c r="B622" s="721"/>
      <c r="C622" s="721"/>
      <c r="D622" s="721"/>
      <c r="E622" s="721"/>
      <c r="F622" s="721"/>
      <c r="G622" s="721"/>
      <c r="H622" s="721"/>
      <c r="I622" s="721"/>
      <c r="J622" s="721"/>
      <c r="K622" s="721"/>
      <c r="L622" s="721"/>
      <c r="M622" s="721"/>
      <c r="N622" s="721"/>
      <c r="O622" s="721"/>
      <c r="P622" s="721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137"/>
      <c r="ED622" s="137"/>
      <c r="EE622" s="137"/>
      <c r="EF622" s="137"/>
      <c r="EG622" s="137"/>
      <c r="EH622" s="137"/>
      <c r="EI622" s="137"/>
      <c r="EJ622" s="137"/>
      <c r="EK622" s="137"/>
      <c r="EL622" s="137"/>
      <c r="EM622" s="137"/>
      <c r="EN622" s="137"/>
      <c r="EO622" s="137"/>
      <c r="EP622" s="137"/>
      <c r="EQ622" s="137"/>
      <c r="ER622" s="137"/>
      <c r="ES622" s="137"/>
      <c r="ET622" s="137"/>
      <c r="EU622" s="137"/>
      <c r="EV622" s="137"/>
      <c r="EW622" s="137"/>
      <c r="EX622" s="137"/>
      <c r="EY622" s="137"/>
    </row>
    <row r="623" spans="1:155" ht="15.5">
      <c r="A623" s="722" t="s">
        <v>43</v>
      </c>
      <c r="B623" s="722"/>
      <c r="C623" s="722"/>
      <c r="D623" s="722"/>
      <c r="E623" s="722"/>
      <c r="F623" s="722"/>
      <c r="G623" s="722"/>
      <c r="H623" s="722"/>
      <c r="I623" s="722"/>
      <c r="J623" s="722"/>
      <c r="K623" s="722"/>
      <c r="L623" s="722"/>
      <c r="M623" s="722"/>
      <c r="N623" s="722"/>
      <c r="O623" s="722"/>
      <c r="P623" s="722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  <c r="DE623" s="137"/>
      <c r="DF623" s="137"/>
      <c r="DG623" s="137"/>
      <c r="DH623" s="137"/>
      <c r="DI623" s="137"/>
      <c r="DJ623" s="137"/>
      <c r="DK623" s="137"/>
      <c r="DL623" s="137"/>
      <c r="DM623" s="137"/>
      <c r="DN623" s="137"/>
      <c r="DO623" s="137"/>
      <c r="DP623" s="137"/>
      <c r="DQ623" s="137"/>
      <c r="DR623" s="137"/>
      <c r="DS623" s="137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137"/>
      <c r="ED623" s="137"/>
      <c r="EE623" s="137"/>
      <c r="EF623" s="137"/>
      <c r="EG623" s="137"/>
      <c r="EH623" s="137"/>
      <c r="EI623" s="137"/>
      <c r="EJ623" s="137"/>
      <c r="EK623" s="137"/>
      <c r="EL623" s="137"/>
      <c r="EM623" s="137"/>
      <c r="EN623" s="137"/>
      <c r="EO623" s="137"/>
      <c r="EP623" s="137"/>
      <c r="EQ623" s="137"/>
      <c r="ER623" s="137"/>
      <c r="ES623" s="137"/>
      <c r="ET623" s="137"/>
      <c r="EU623" s="137"/>
      <c r="EV623" s="137"/>
      <c r="EW623" s="137"/>
      <c r="EX623" s="137"/>
      <c r="EY623" s="137"/>
    </row>
    <row r="624" spans="1:155">
      <c r="A624" s="213"/>
      <c r="B624" s="150"/>
      <c r="C624" s="150"/>
      <c r="D624" s="149"/>
      <c r="E624" s="150"/>
      <c r="F624" s="150"/>
      <c r="G624" s="150"/>
      <c r="H624" s="150"/>
      <c r="I624" s="150"/>
      <c r="J624" s="361"/>
      <c r="K624" s="148"/>
      <c r="L624" s="147"/>
      <c r="M624" s="146"/>
      <c r="N624" s="150"/>
      <c r="O624" s="150"/>
      <c r="P624" s="198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  <c r="DE624" s="137"/>
      <c r="DF624" s="137"/>
      <c r="DG624" s="137"/>
      <c r="DH624" s="137"/>
      <c r="DI624" s="137"/>
      <c r="DJ624" s="137"/>
      <c r="DK624" s="137"/>
      <c r="DL624" s="137"/>
      <c r="DM624" s="137"/>
      <c r="DN624" s="137"/>
      <c r="DO624" s="137"/>
      <c r="DP624" s="137"/>
      <c r="DQ624" s="137"/>
      <c r="DR624" s="137"/>
      <c r="DS624" s="137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137"/>
      <c r="ED624" s="137"/>
      <c r="EE624" s="137"/>
      <c r="EF624" s="137"/>
      <c r="EG624" s="137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</row>
    <row r="625" spans="1:155" ht="18">
      <c r="A625" s="723" t="s">
        <v>253</v>
      </c>
      <c r="B625" s="723"/>
      <c r="C625" s="723"/>
      <c r="D625" s="723"/>
      <c r="E625" s="723"/>
      <c r="F625" s="723"/>
      <c r="G625" s="723"/>
      <c r="H625" s="723"/>
      <c r="I625" s="723"/>
      <c r="J625" s="723"/>
      <c r="K625" s="723"/>
      <c r="L625" s="723"/>
      <c r="M625" s="723"/>
      <c r="N625" s="723"/>
      <c r="O625" s="723"/>
      <c r="P625" s="723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137"/>
      <c r="DR625" s="137"/>
      <c r="DS625" s="137"/>
      <c r="DT625" s="137"/>
      <c r="DU625" s="137"/>
      <c r="DV625" s="137"/>
      <c r="DW625" s="137"/>
      <c r="DX625" s="137"/>
      <c r="DY625" s="137"/>
      <c r="DZ625" s="137"/>
      <c r="EA625" s="137"/>
      <c r="EB625" s="137"/>
      <c r="EC625" s="137"/>
      <c r="ED625" s="137"/>
      <c r="EE625" s="137"/>
      <c r="EF625" s="137"/>
      <c r="EG625" s="137"/>
      <c r="EH625" s="137"/>
      <c r="EI625" s="137"/>
      <c r="EJ625" s="137"/>
      <c r="EK625" s="137"/>
      <c r="EL625" s="137"/>
      <c r="EM625" s="137"/>
      <c r="EN625" s="137"/>
      <c r="EO625" s="137"/>
      <c r="EP625" s="137"/>
      <c r="EQ625" s="137"/>
      <c r="ER625" s="137"/>
      <c r="ES625" s="137"/>
      <c r="ET625" s="137"/>
      <c r="EU625" s="137"/>
      <c r="EV625" s="137"/>
      <c r="EW625" s="137"/>
      <c r="EX625" s="137"/>
      <c r="EY625" s="137"/>
    </row>
    <row r="626" spans="1:155">
      <c r="A626" s="213"/>
      <c r="B626" s="150"/>
      <c r="C626" s="150"/>
      <c r="D626" s="149"/>
      <c r="E626" s="150"/>
      <c r="F626" s="150"/>
      <c r="G626" s="150"/>
      <c r="H626" s="150"/>
      <c r="I626" s="150"/>
      <c r="J626" s="361"/>
      <c r="K626" s="148"/>
      <c r="L626" s="147"/>
      <c r="M626" s="146"/>
      <c r="N626" s="150"/>
      <c r="O626" s="150"/>
      <c r="P626" s="198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  <c r="EH626" s="137"/>
      <c r="EI626" s="137"/>
      <c r="EJ626" s="137"/>
      <c r="EK626" s="137"/>
      <c r="EL626" s="137"/>
      <c r="EM626" s="137"/>
      <c r="EN626" s="137"/>
      <c r="EO626" s="137"/>
      <c r="EP626" s="137"/>
      <c r="EQ626" s="137"/>
      <c r="ER626" s="137"/>
      <c r="ES626" s="137"/>
      <c r="ET626" s="137"/>
      <c r="EU626" s="137"/>
      <c r="EV626" s="137"/>
      <c r="EW626" s="137"/>
      <c r="EX626" s="137"/>
      <c r="EY626" s="137"/>
    </row>
    <row r="627" spans="1:155">
      <c r="A627" s="213"/>
      <c r="B627" s="720">
        <f>'Encodage réponses Es'!$B$1:$I$1</f>
        <v>0</v>
      </c>
      <c r="C627" s="720"/>
      <c r="D627" s="720"/>
      <c r="E627" s="720"/>
      <c r="F627" s="720"/>
      <c r="G627" s="720"/>
      <c r="H627" s="720"/>
      <c r="I627" s="720"/>
      <c r="J627" s="720"/>
      <c r="K627" s="720"/>
      <c r="L627" s="720"/>
      <c r="M627" s="720"/>
      <c r="N627" s="720"/>
      <c r="O627" s="150"/>
      <c r="P627" s="198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137"/>
      <c r="DR627" s="137"/>
      <c r="DS627" s="137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137"/>
      <c r="ED627" s="137"/>
      <c r="EE627" s="137"/>
      <c r="EF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</row>
    <row r="628" spans="1:155" ht="27" customHeight="1">
      <c r="A628" s="238" t="s">
        <v>44</v>
      </c>
      <c r="B628" s="238">
        <f>'Encodage réponses Es'!$C$3</f>
        <v>0</v>
      </c>
      <c r="C628" s="150"/>
      <c r="D628" s="149"/>
      <c r="E628" s="150"/>
      <c r="F628" s="150"/>
      <c r="G628" s="150"/>
      <c r="H628" s="150"/>
      <c r="I628" s="150"/>
      <c r="J628" s="361"/>
      <c r="K628" s="148"/>
      <c r="L628" s="147"/>
      <c r="M628" s="146"/>
      <c r="N628" s="150"/>
      <c r="O628" s="150"/>
      <c r="P628" s="198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  <c r="DB628" s="137"/>
      <c r="DC628" s="137"/>
      <c r="DD628" s="137"/>
      <c r="DE628" s="137"/>
      <c r="DF628" s="137"/>
      <c r="DG628" s="137"/>
      <c r="DH628" s="137"/>
      <c r="DI628" s="137"/>
      <c r="DJ628" s="137"/>
      <c r="DK628" s="137"/>
      <c r="DL628" s="137"/>
      <c r="DM628" s="137"/>
      <c r="DN628" s="137"/>
      <c r="DO628" s="137"/>
      <c r="DP628" s="137"/>
      <c r="DQ628" s="137"/>
      <c r="DR628" s="137"/>
      <c r="DS628" s="137"/>
      <c r="DT628" s="137"/>
      <c r="DU628" s="137"/>
      <c r="DV628" s="137"/>
      <c r="DW628" s="137"/>
      <c r="DX628" s="137"/>
      <c r="DY628" s="137"/>
      <c r="DZ628" s="137"/>
      <c r="EA628" s="137"/>
      <c r="EB628" s="137"/>
      <c r="EC628" s="137"/>
      <c r="ED628" s="137"/>
      <c r="EE628" s="137"/>
      <c r="EF628" s="137"/>
      <c r="EG628" s="137"/>
      <c r="EH628" s="137"/>
      <c r="EI628" s="137"/>
      <c r="EJ628" s="137"/>
      <c r="EK628" s="137"/>
      <c r="EL628" s="137"/>
      <c r="EM628" s="137"/>
      <c r="EN628" s="137"/>
      <c r="EO628" s="137"/>
      <c r="EP628" s="137"/>
      <c r="EQ628" s="137"/>
      <c r="ER628" s="137"/>
      <c r="ES628" s="137"/>
      <c r="ET628" s="137"/>
      <c r="EU628" s="137"/>
      <c r="EV628" s="137"/>
      <c r="EW628" s="137"/>
      <c r="EX628" s="137"/>
      <c r="EY628" s="137"/>
    </row>
    <row r="629" spans="1:155" ht="15.5">
      <c r="A629" s="724" t="str">
        <f>CONCATENATE("Synthèse des résultats de l'élève : ",Résultats!$E21," ",Résultats!$F21)</f>
        <v xml:space="preserve">Synthèse des résultats de l'élève :  </v>
      </c>
      <c r="B629" s="724"/>
      <c r="C629" s="724"/>
      <c r="D629" s="724"/>
      <c r="E629" s="724"/>
      <c r="F629" s="724"/>
      <c r="G629" s="724"/>
      <c r="H629" s="724"/>
      <c r="I629" s="724"/>
      <c r="J629" s="724"/>
      <c r="K629" s="724"/>
      <c r="L629" s="237"/>
      <c r="M629" s="718" t="str">
        <f>IF(Résultats!$J628="Absent(e)","Absent(e)",IF(Résultats!$J628="Incomplet","Incomplet",""))</f>
        <v/>
      </c>
      <c r="N629" s="718"/>
      <c r="O629" s="718"/>
      <c r="P629" s="718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  <c r="DB629" s="137"/>
      <c r="DC629" s="137"/>
      <c r="DD629" s="137"/>
      <c r="DE629" s="137"/>
      <c r="DF629" s="137"/>
      <c r="DG629" s="137"/>
      <c r="DH629" s="137"/>
      <c r="DI629" s="137"/>
      <c r="DJ629" s="137"/>
      <c r="DK629" s="137"/>
      <c r="DL629" s="137"/>
      <c r="DM629" s="137"/>
      <c r="DN629" s="137"/>
      <c r="DO629" s="137"/>
      <c r="DP629" s="137"/>
      <c r="DQ629" s="137"/>
      <c r="DR629" s="137"/>
      <c r="DS629" s="137"/>
      <c r="DT629" s="137"/>
      <c r="DU629" s="137"/>
      <c r="DV629" s="137"/>
      <c r="DW629" s="137"/>
      <c r="DX629" s="137"/>
      <c r="DY629" s="137"/>
      <c r="DZ629" s="137"/>
      <c r="EA629" s="137"/>
      <c r="EB629" s="137"/>
      <c r="EC629" s="137"/>
      <c r="ED629" s="137"/>
      <c r="EE629" s="137"/>
      <c r="EF629" s="137"/>
      <c r="EG629" s="137"/>
      <c r="EH629" s="137"/>
      <c r="EI629" s="137"/>
      <c r="EJ629" s="137"/>
      <c r="EK629" s="137"/>
      <c r="EL629" s="137"/>
      <c r="EM629" s="137"/>
      <c r="EN629" s="137"/>
      <c r="EO629" s="137"/>
      <c r="EP629" s="137"/>
      <c r="EQ629" s="137"/>
      <c r="ER629" s="137"/>
      <c r="ES629" s="137"/>
      <c r="ET629" s="137"/>
      <c r="EU629" s="137"/>
      <c r="EV629" s="137"/>
      <c r="EW629" s="137"/>
      <c r="EX629" s="137"/>
      <c r="EY629" s="137"/>
    </row>
    <row r="630" spans="1:155" ht="15.5">
      <c r="A630" s="236"/>
      <c r="B630" s="235"/>
      <c r="C630" s="150"/>
      <c r="D630" s="149"/>
      <c r="E630" s="150"/>
      <c r="F630" s="150"/>
      <c r="G630" s="150"/>
      <c r="H630" s="150"/>
      <c r="I630" s="150"/>
      <c r="J630" s="361"/>
      <c r="K630" s="148"/>
      <c r="L630" s="147"/>
      <c r="M630" s="146"/>
      <c r="N630" s="150"/>
      <c r="O630" s="150"/>
      <c r="P630" s="198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  <c r="DB630" s="137"/>
      <c r="DC630" s="137"/>
      <c r="DD630" s="137"/>
      <c r="DE630" s="137"/>
      <c r="DF630" s="137"/>
      <c r="DG630" s="137"/>
      <c r="DH630" s="137"/>
      <c r="DI630" s="137"/>
      <c r="DJ630" s="137"/>
      <c r="DK630" s="137"/>
      <c r="DL630" s="137"/>
      <c r="DM630" s="137"/>
      <c r="DN630" s="137"/>
      <c r="DO630" s="137"/>
      <c r="DP630" s="137"/>
      <c r="DQ630" s="137"/>
      <c r="DR630" s="137"/>
      <c r="DS630" s="137"/>
      <c r="DT630" s="137"/>
      <c r="DU630" s="137"/>
      <c r="DV630" s="137"/>
      <c r="DW630" s="137"/>
      <c r="DX630" s="137"/>
      <c r="DY630" s="137"/>
      <c r="DZ630" s="137"/>
      <c r="EA630" s="137"/>
      <c r="EB630" s="137"/>
      <c r="EC630" s="137"/>
      <c r="ED630" s="137"/>
      <c r="EE630" s="137"/>
      <c r="EF630" s="137"/>
      <c r="EG630" s="137"/>
      <c r="EH630" s="137"/>
      <c r="EI630" s="137"/>
      <c r="EJ630" s="137"/>
      <c r="EK630" s="137"/>
      <c r="EL630" s="137"/>
      <c r="EM630" s="137"/>
      <c r="EN630" s="137"/>
      <c r="EO630" s="137"/>
      <c r="EP630" s="137"/>
      <c r="EQ630" s="137"/>
      <c r="ER630" s="137"/>
      <c r="ES630" s="137"/>
      <c r="ET630" s="137"/>
      <c r="EU630" s="137"/>
      <c r="EV630" s="137"/>
      <c r="EW630" s="137"/>
      <c r="EX630" s="137"/>
      <c r="EY630" s="137"/>
    </row>
    <row r="631" spans="1:155" s="173" customFormat="1" ht="18" customHeight="1">
      <c r="A631" s="234" t="s">
        <v>47</v>
      </c>
      <c r="B631" s="233"/>
      <c r="C631" s="362"/>
      <c r="D631" s="228"/>
      <c r="E631" s="232"/>
      <c r="F631" s="232"/>
      <c r="G631" s="232"/>
      <c r="H631" s="232"/>
      <c r="I631" s="232"/>
      <c r="J631" s="231"/>
      <c r="K631" s="230"/>
      <c r="L631" s="229"/>
      <c r="M631" s="228"/>
      <c r="N631" s="227" t="str">
        <f>IF(OR(Résultats!$J21="Absent(e)",Résultats!$J21="Incomplet"),"",Résultats!$J21)</f>
        <v/>
      </c>
      <c r="O631" s="226" t="str">
        <f>"/"</f>
        <v>/</v>
      </c>
      <c r="P631" s="225">
        <f>Résultats!$J$4</f>
        <v>80</v>
      </c>
      <c r="Q631" s="174"/>
      <c r="R631" s="174"/>
      <c r="S631" s="174"/>
      <c r="T631" s="174"/>
      <c r="U631" s="174"/>
      <c r="V631" s="174"/>
      <c r="W631" s="174"/>
      <c r="X631" s="174"/>
      <c r="Y631" s="174"/>
      <c r="Z631" s="174"/>
      <c r="AA631" s="174"/>
      <c r="AB631" s="174"/>
      <c r="AC631" s="174"/>
      <c r="AD631" s="174"/>
      <c r="AE631" s="174"/>
      <c r="AF631" s="174"/>
      <c r="AG631" s="174"/>
      <c r="AH631" s="174"/>
      <c r="AI631" s="174"/>
      <c r="AJ631" s="174"/>
      <c r="AK631" s="174"/>
      <c r="AL631" s="174"/>
      <c r="AM631" s="174"/>
      <c r="AN631" s="174"/>
    </row>
    <row r="632" spans="1:155" ht="14">
      <c r="A632" s="224"/>
      <c r="B632" s="221"/>
      <c r="C632" s="220"/>
      <c r="D632" s="219"/>
      <c r="E632" s="218"/>
      <c r="F632" s="218"/>
      <c r="G632" s="218"/>
      <c r="H632" s="218"/>
      <c r="I632" s="218"/>
      <c r="J632" s="217"/>
      <c r="K632" s="216"/>
      <c r="L632" s="215"/>
      <c r="M632" s="214"/>
      <c r="N632" s="219"/>
      <c r="O632" s="219"/>
      <c r="P632" s="223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  <c r="DE632" s="137"/>
      <c r="DF632" s="137"/>
      <c r="DG632" s="137"/>
      <c r="DH632" s="137"/>
      <c r="DI632" s="137"/>
      <c r="DJ632" s="137"/>
      <c r="DK632" s="137"/>
      <c r="DL632" s="137"/>
      <c r="DM632" s="137"/>
      <c r="DN632" s="137"/>
      <c r="DO632" s="137"/>
      <c r="DP632" s="137"/>
      <c r="DQ632" s="137"/>
      <c r="DR632" s="137"/>
      <c r="DS632" s="137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137"/>
      <c r="ED632" s="137"/>
      <c r="EE632" s="137"/>
      <c r="EF632" s="137"/>
      <c r="EG632" s="137"/>
      <c r="EH632" s="137"/>
      <c r="EI632" s="137"/>
      <c r="EJ632" s="137"/>
      <c r="EK632" s="137"/>
      <c r="EL632" s="137"/>
      <c r="EM632" s="137"/>
      <c r="EN632" s="137"/>
      <c r="EO632" s="137"/>
      <c r="EP632" s="137"/>
      <c r="EQ632" s="137"/>
      <c r="ER632" s="137"/>
      <c r="ES632" s="137"/>
      <c r="ET632" s="137"/>
      <c r="EU632" s="137"/>
      <c r="EV632" s="137"/>
      <c r="EW632" s="137"/>
      <c r="EX632" s="137"/>
      <c r="EY632" s="137"/>
    </row>
    <row r="633" spans="1:155" ht="15.5">
      <c r="A633" s="222"/>
      <c r="B633" s="221"/>
      <c r="C633" s="220"/>
      <c r="D633" s="219"/>
      <c r="E633" s="218"/>
      <c r="F633" s="218"/>
      <c r="G633" s="218"/>
      <c r="H633" s="218"/>
      <c r="I633" s="218"/>
      <c r="J633" s="217"/>
      <c r="K633" s="216"/>
      <c r="L633" s="215"/>
      <c r="M633" s="214"/>
      <c r="N633" s="719" t="str">
        <f>IF(N631="","",N631/P631)</f>
        <v/>
      </c>
      <c r="O633" s="719"/>
      <c r="P633" s="719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  <c r="DE633" s="137"/>
      <c r="DF633" s="137"/>
      <c r="DG633" s="137"/>
      <c r="DH633" s="137"/>
      <c r="DI633" s="137"/>
      <c r="DJ633" s="137"/>
      <c r="DK633" s="137"/>
      <c r="DL633" s="137"/>
      <c r="DM633" s="137"/>
      <c r="DN633" s="137"/>
      <c r="DO633" s="137"/>
      <c r="DP633" s="137"/>
      <c r="DQ633" s="137"/>
      <c r="DR633" s="137"/>
      <c r="DS633" s="137"/>
      <c r="DT633" s="137"/>
      <c r="DU633" s="137"/>
      <c r="DV633" s="137"/>
      <c r="DW633" s="137"/>
      <c r="DX633" s="137"/>
      <c r="DY633" s="137"/>
      <c r="DZ633" s="137"/>
      <c r="EA633" s="137"/>
      <c r="EB633" s="137"/>
      <c r="EC633" s="137"/>
      <c r="ED633" s="137"/>
      <c r="EE633" s="137"/>
      <c r="EF633" s="137"/>
      <c r="EG633" s="137"/>
      <c r="EH633" s="137"/>
      <c r="EI633" s="137"/>
      <c r="EJ633" s="137"/>
      <c r="EK633" s="137"/>
      <c r="EL633" s="137"/>
      <c r="EM633" s="137"/>
      <c r="EN633" s="137"/>
      <c r="EO633" s="137"/>
      <c r="EP633" s="137"/>
      <c r="EQ633" s="137"/>
      <c r="ER633" s="137"/>
      <c r="ES633" s="137"/>
      <c r="ET633" s="137"/>
      <c r="EU633" s="137"/>
      <c r="EV633" s="137"/>
      <c r="EW633" s="137"/>
      <c r="EX633" s="137"/>
      <c r="EY633" s="137"/>
    </row>
    <row r="634" spans="1:155">
      <c r="A634" s="213"/>
      <c r="B634" s="150"/>
      <c r="C634" s="150"/>
      <c r="D634" s="149"/>
      <c r="E634" s="150"/>
      <c r="F634" s="150"/>
      <c r="G634" s="150"/>
      <c r="H634" s="150"/>
      <c r="I634" s="150"/>
      <c r="J634" s="361"/>
      <c r="K634" s="148"/>
      <c r="L634" s="147"/>
      <c r="M634" s="212"/>
      <c r="N634" s="149"/>
      <c r="O634" s="149"/>
      <c r="P634" s="198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  <c r="EH634" s="137"/>
      <c r="EI634" s="137"/>
      <c r="EJ634" s="137"/>
      <c r="EK634" s="137"/>
      <c r="EL634" s="137"/>
      <c r="EM634" s="137"/>
      <c r="EN634" s="137"/>
      <c r="EO634" s="137"/>
      <c r="EP634" s="137"/>
      <c r="EQ634" s="137"/>
      <c r="ER634" s="137"/>
      <c r="ES634" s="137"/>
      <c r="ET634" s="137"/>
      <c r="EU634" s="137"/>
      <c r="EV634" s="137"/>
      <c r="EW634" s="137"/>
      <c r="EX634" s="137"/>
      <c r="EY634" s="137"/>
    </row>
    <row r="635" spans="1:155" s="173" customFormat="1" ht="27" customHeight="1">
      <c r="A635" s="183" t="s">
        <v>57</v>
      </c>
      <c r="B635" s="182"/>
      <c r="C635" s="181"/>
      <c r="D635" s="181"/>
      <c r="E635" s="180"/>
      <c r="F635" s="180"/>
      <c r="G635" s="180"/>
      <c r="H635" s="179"/>
      <c r="I635" s="179"/>
      <c r="J635" s="706" t="str">
        <f>IF(Résultats!$M21="","",Résultats!$M21)</f>
        <v/>
      </c>
      <c r="K635" s="706"/>
      <c r="L635" s="706"/>
      <c r="M635" s="178" t="str">
        <f>"/"</f>
        <v>/</v>
      </c>
      <c r="N635" s="177">
        <f>Résultats!$M$4</f>
        <v>40</v>
      </c>
      <c r="O635" s="176"/>
      <c r="P635" s="175" t="str">
        <f>IF(OR(J635="",J635="Absent(e)",J635="Incomplet"),"",J635/N635)</f>
        <v/>
      </c>
      <c r="Q635" s="174"/>
      <c r="R635" s="174"/>
      <c r="S635" s="174"/>
      <c r="T635" s="174"/>
      <c r="U635" s="174"/>
      <c r="V635" s="174"/>
      <c r="W635" s="174"/>
      <c r="X635" s="174"/>
      <c r="Y635" s="174"/>
      <c r="Z635" s="174"/>
      <c r="AA635" s="174"/>
      <c r="AB635" s="174"/>
      <c r="AC635" s="174"/>
      <c r="AD635" s="174"/>
      <c r="AE635" s="174"/>
      <c r="AF635" s="174"/>
      <c r="AG635" s="174"/>
      <c r="AH635" s="174"/>
      <c r="AI635" s="174"/>
      <c r="AJ635" s="174"/>
      <c r="AK635" s="174"/>
      <c r="AL635" s="174"/>
      <c r="AM635" s="174"/>
      <c r="AN635" s="174"/>
    </row>
    <row r="636" spans="1:155" s="173" customFormat="1" ht="18" customHeight="1">
      <c r="A636" s="707" t="s">
        <v>73</v>
      </c>
      <c r="B636" s="708"/>
      <c r="C636" s="708"/>
      <c r="D636" s="708"/>
      <c r="E636" s="708"/>
      <c r="F636" s="358"/>
      <c r="G636" s="358"/>
      <c r="H636" s="709" t="str">
        <f>IF(OR(Résultats!$AA21="Absent(e)",Résultats!$AA21="Incomplet"),"",Résultats!$AA21)</f>
        <v/>
      </c>
      <c r="I636" s="709"/>
      <c r="J636" s="168" t="str">
        <f>"/"</f>
        <v>/</v>
      </c>
      <c r="K636" s="167">
        <f>Résultats!$AA$2</f>
        <v>19</v>
      </c>
      <c r="L636" s="191"/>
      <c r="M636" s="191"/>
      <c r="N636" s="190"/>
      <c r="O636" s="189"/>
      <c r="P636" s="188"/>
      <c r="R636" s="174"/>
      <c r="S636" s="174"/>
      <c r="T636" s="174"/>
      <c r="U636" s="174"/>
      <c r="V636" s="174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4"/>
      <c r="AG636" s="174"/>
      <c r="AH636" s="174"/>
      <c r="AI636" s="174"/>
      <c r="AJ636" s="174"/>
      <c r="AK636" s="174"/>
      <c r="AL636" s="174"/>
      <c r="AM636" s="174"/>
      <c r="AN636" s="174"/>
    </row>
    <row r="637" spans="1:155" s="173" customFormat="1" ht="13.5" customHeight="1">
      <c r="A637" s="197" t="s">
        <v>139</v>
      </c>
      <c r="B637" s="196"/>
      <c r="C637" s="196"/>
      <c r="D637" s="196"/>
      <c r="E637" s="196"/>
      <c r="F637" s="196"/>
      <c r="G637" s="196"/>
      <c r="H637" s="195"/>
      <c r="I637" s="194"/>
      <c r="J637" s="193"/>
      <c r="K637" s="192"/>
      <c r="L637" s="191"/>
      <c r="M637" s="191"/>
      <c r="N637" s="190"/>
      <c r="O637" s="189"/>
      <c r="P637" s="188"/>
      <c r="R637" s="174"/>
      <c r="S637" s="174"/>
      <c r="T637" s="174"/>
      <c r="U637" s="174"/>
      <c r="V637" s="174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  <c r="AG637" s="174"/>
      <c r="AH637" s="174"/>
      <c r="AI637" s="174"/>
      <c r="AJ637" s="174"/>
      <c r="AK637" s="174"/>
      <c r="AL637" s="174"/>
      <c r="AM637" s="174"/>
      <c r="AN637" s="174"/>
    </row>
    <row r="638" spans="1:155" s="173" customFormat="1" ht="13.5" customHeight="1">
      <c r="A638" s="197" t="s">
        <v>142</v>
      </c>
      <c r="B638" s="196"/>
      <c r="C638" s="196"/>
      <c r="D638" s="196"/>
      <c r="E638" s="196"/>
      <c r="F638" s="196"/>
      <c r="G638" s="196"/>
      <c r="H638" s="195"/>
      <c r="I638" s="194"/>
      <c r="J638" s="193"/>
      <c r="K638" s="192"/>
      <c r="L638" s="191"/>
      <c r="M638" s="191"/>
      <c r="N638" s="190"/>
      <c r="O638" s="189"/>
      <c r="P638" s="188"/>
      <c r="R638" s="174"/>
      <c r="S638" s="174"/>
      <c r="T638" s="174"/>
      <c r="U638" s="174"/>
      <c r="V638" s="174"/>
      <c r="W638" s="174"/>
      <c r="X638" s="174"/>
      <c r="Y638" s="174"/>
      <c r="Z638" s="174"/>
      <c r="AA638" s="174"/>
      <c r="AB638" s="174"/>
      <c r="AC638" s="174"/>
      <c r="AD638" s="174"/>
      <c r="AE638" s="174"/>
      <c r="AF638" s="174"/>
      <c r="AG638" s="174"/>
      <c r="AH638" s="174"/>
      <c r="AI638" s="174"/>
      <c r="AJ638" s="174"/>
      <c r="AK638" s="174"/>
      <c r="AL638" s="174"/>
      <c r="AM638" s="174"/>
      <c r="AN638" s="174"/>
    </row>
    <row r="639" spans="1:155" s="186" customFormat="1" ht="13.5" customHeight="1">
      <c r="A639" s="197" t="s">
        <v>74</v>
      </c>
      <c r="B639" s="211"/>
      <c r="C639" s="211"/>
      <c r="D639" s="211"/>
      <c r="E639" s="211"/>
      <c r="F639" s="211"/>
      <c r="G639" s="211"/>
      <c r="H639" s="210"/>
      <c r="I639" s="209"/>
      <c r="J639" s="208"/>
      <c r="K639" s="208"/>
      <c r="L639" s="208"/>
      <c r="M639" s="208"/>
      <c r="N639" s="207"/>
      <c r="O639" s="206"/>
      <c r="P639" s="205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</row>
    <row r="640" spans="1:155" s="186" customFormat="1" ht="13.5" customHeight="1">
      <c r="A640" s="197" t="s">
        <v>84</v>
      </c>
      <c r="B640" s="211"/>
      <c r="C640" s="211"/>
      <c r="D640" s="211"/>
      <c r="E640" s="211"/>
      <c r="F640" s="211"/>
      <c r="G640" s="211"/>
      <c r="H640" s="210"/>
      <c r="I640" s="209"/>
      <c r="J640" s="208"/>
      <c r="K640" s="208"/>
      <c r="L640" s="208"/>
      <c r="M640" s="208"/>
      <c r="N640" s="207"/>
      <c r="O640" s="206"/>
      <c r="P640" s="205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</row>
    <row r="641" spans="1:155" s="203" customFormat="1" ht="13.5" customHeight="1">
      <c r="A641" s="197" t="s">
        <v>75</v>
      </c>
      <c r="B641" s="211"/>
      <c r="C641" s="211"/>
      <c r="D641" s="211"/>
      <c r="E641" s="211"/>
      <c r="F641" s="211"/>
      <c r="G641" s="211"/>
      <c r="H641" s="210"/>
      <c r="I641" s="209"/>
      <c r="J641" s="208"/>
      <c r="K641" s="208"/>
      <c r="L641" s="208"/>
      <c r="M641" s="208"/>
      <c r="N641" s="207"/>
      <c r="O641" s="206"/>
      <c r="P641" s="205"/>
      <c r="R641" s="204"/>
      <c r="S641" s="204"/>
      <c r="T641" s="204"/>
      <c r="U641" s="204"/>
      <c r="V641" s="204"/>
      <c r="W641" s="204"/>
      <c r="X641" s="204"/>
      <c r="Y641" s="204"/>
      <c r="Z641" s="204"/>
      <c r="AA641" s="204"/>
      <c r="AB641" s="204"/>
      <c r="AC641" s="204"/>
      <c r="AD641" s="204"/>
      <c r="AE641" s="204"/>
      <c r="AF641" s="204"/>
      <c r="AG641" s="204"/>
      <c r="AH641" s="204"/>
      <c r="AI641" s="204"/>
      <c r="AJ641" s="204"/>
      <c r="AK641" s="204"/>
      <c r="AL641" s="204"/>
      <c r="AM641" s="204"/>
      <c r="AN641" s="204"/>
    </row>
    <row r="642" spans="1:155" ht="30" customHeight="1">
      <c r="A642" s="703" t="s">
        <v>54</v>
      </c>
      <c r="B642" s="704"/>
      <c r="C642" s="704"/>
      <c r="D642" s="704"/>
      <c r="E642" s="704"/>
      <c r="F642" s="360"/>
      <c r="G642" s="360"/>
      <c r="H642" s="705" t="str">
        <f>IF(OR(Résultats!$AN21="Absent(e)",Résultats!$AN21="Incomplet"),"",Résultats!$AN21)</f>
        <v/>
      </c>
      <c r="I642" s="705"/>
      <c r="J642" s="172" t="str">
        <f>"/"</f>
        <v>/</v>
      </c>
      <c r="K642" s="171">
        <f>Résultats!$AN$2</f>
        <v>21</v>
      </c>
      <c r="L642" s="202"/>
      <c r="M642" s="202"/>
      <c r="N642" s="201"/>
      <c r="O642" s="200"/>
      <c r="P642" s="199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  <c r="DB642" s="137"/>
      <c r="DC642" s="137"/>
      <c r="DD642" s="137"/>
      <c r="DE642" s="137"/>
      <c r="DF642" s="137"/>
      <c r="DG642" s="137"/>
      <c r="DH642" s="137"/>
      <c r="DI642" s="137"/>
      <c r="DJ642" s="137"/>
      <c r="DK642" s="137"/>
      <c r="DL642" s="137"/>
      <c r="DM642" s="137"/>
      <c r="DN642" s="137"/>
      <c r="DO642" s="137"/>
      <c r="DP642" s="137"/>
      <c r="DQ642" s="137"/>
      <c r="DR642" s="137"/>
      <c r="DS642" s="137"/>
      <c r="DT642" s="137"/>
      <c r="DU642" s="137"/>
      <c r="DV642" s="137"/>
      <c r="DW642" s="137"/>
      <c r="DX642" s="137"/>
      <c r="DY642" s="137"/>
      <c r="DZ642" s="137"/>
      <c r="EA642" s="137"/>
      <c r="EB642" s="137"/>
      <c r="EC642" s="137"/>
      <c r="ED642" s="137"/>
      <c r="EE642" s="137"/>
      <c r="EF642" s="137"/>
      <c r="EG642" s="137"/>
      <c r="EH642" s="137"/>
      <c r="EI642" s="137"/>
      <c r="EJ642" s="137"/>
      <c r="EK642" s="137"/>
      <c r="EL642" s="137"/>
      <c r="EM642" s="137"/>
      <c r="EN642" s="137"/>
      <c r="EO642" s="137"/>
      <c r="EP642" s="137"/>
      <c r="EQ642" s="137"/>
      <c r="ER642" s="137"/>
      <c r="ES642" s="137"/>
      <c r="ET642" s="137"/>
      <c r="EU642" s="137"/>
      <c r="EV642" s="137"/>
      <c r="EW642" s="137"/>
      <c r="EX642" s="137"/>
      <c r="EY642" s="137"/>
    </row>
    <row r="643" spans="1:155" s="151" customFormat="1" ht="13.5" customHeight="1">
      <c r="A643" s="161" t="s">
        <v>76</v>
      </c>
      <c r="B643" s="162"/>
      <c r="C643" s="162"/>
      <c r="D643" s="162"/>
      <c r="E643" s="160"/>
      <c r="F643" s="160"/>
      <c r="G643" s="160"/>
      <c r="H643" s="156"/>
      <c r="I643" s="156"/>
      <c r="J643" s="155"/>
      <c r="K643" s="155"/>
      <c r="L643" s="155"/>
      <c r="M643" s="155"/>
      <c r="N643" s="154"/>
      <c r="O643" s="153"/>
      <c r="P643" s="152"/>
    </row>
    <row r="644" spans="1:155" s="151" customFormat="1" ht="13.5" customHeight="1">
      <c r="A644" s="161" t="s">
        <v>77</v>
      </c>
      <c r="B644" s="162"/>
      <c r="C644" s="162"/>
      <c r="D644" s="162"/>
      <c r="E644" s="160"/>
      <c r="F644" s="160"/>
      <c r="G644" s="160"/>
      <c r="H644" s="156"/>
      <c r="I644" s="156"/>
      <c r="J644" s="155"/>
      <c r="K644" s="155"/>
      <c r="L644" s="155"/>
      <c r="M644" s="155"/>
      <c r="N644" s="154"/>
      <c r="O644" s="153"/>
      <c r="P644" s="152"/>
    </row>
    <row r="645" spans="1:155" s="151" customFormat="1" ht="13.5" customHeight="1">
      <c r="A645" s="161" t="s">
        <v>78</v>
      </c>
      <c r="B645" s="162"/>
      <c r="C645" s="162"/>
      <c r="D645" s="162"/>
      <c r="E645" s="160"/>
      <c r="F645" s="160"/>
      <c r="G645" s="160"/>
      <c r="H645" s="156"/>
      <c r="I645" s="156"/>
      <c r="J645" s="155"/>
      <c r="K645" s="155"/>
      <c r="L645" s="155"/>
      <c r="M645" s="155"/>
      <c r="N645" s="154"/>
      <c r="O645" s="153"/>
      <c r="P645" s="152"/>
    </row>
    <row r="646" spans="1:155" s="151" customFormat="1" ht="13.5" customHeight="1">
      <c r="A646" s="444" t="s">
        <v>141</v>
      </c>
      <c r="B646" s="160"/>
      <c r="C646" s="160"/>
      <c r="D646" s="160"/>
      <c r="E646" s="160"/>
      <c r="F646" s="160"/>
      <c r="G646" s="160"/>
      <c r="H646" s="156"/>
      <c r="I646" s="156"/>
      <c r="J646" s="155"/>
      <c r="K646" s="155"/>
      <c r="L646" s="155"/>
      <c r="M646" s="155"/>
      <c r="N646" s="154"/>
      <c r="O646" s="153"/>
      <c r="P646" s="152"/>
    </row>
    <row r="647" spans="1:155" s="151" customFormat="1" ht="15" customHeight="1">
      <c r="A647" s="321"/>
      <c r="B647" s="160"/>
      <c r="C647" s="160"/>
      <c r="D647" s="160"/>
      <c r="E647" s="160"/>
      <c r="F647" s="160"/>
      <c r="G647" s="160"/>
      <c r="H647" s="156"/>
      <c r="I647" s="156"/>
      <c r="J647" s="155"/>
      <c r="K647" s="155"/>
      <c r="L647" s="155"/>
      <c r="M647" s="155"/>
      <c r="N647" s="154"/>
      <c r="O647" s="153"/>
      <c r="P647" s="153"/>
    </row>
    <row r="648" spans="1:155" s="173" customFormat="1" ht="27" customHeight="1">
      <c r="A648" s="183" t="s">
        <v>58</v>
      </c>
      <c r="B648" s="182"/>
      <c r="C648" s="181"/>
      <c r="D648" s="181"/>
      <c r="E648" s="180"/>
      <c r="F648" s="180"/>
      <c r="G648" s="180"/>
      <c r="H648" s="179"/>
      <c r="I648" s="179"/>
      <c r="J648" s="706" t="str">
        <f>IF(OR(Résultats!$O21="",Résultats!$O21="Incomplet"),"",Résultats!$O21)</f>
        <v/>
      </c>
      <c r="K648" s="706"/>
      <c r="L648" s="706"/>
      <c r="M648" s="178" t="str">
        <f>"/"</f>
        <v>/</v>
      </c>
      <c r="N648" s="177">
        <f>Résultats!$O$4</f>
        <v>40</v>
      </c>
      <c r="O648" s="176"/>
      <c r="P648" s="175" t="str">
        <f>IF(OR(J648="",J648="Absent(e)",J648="Incomplet"),"",J648/N648)</f>
        <v/>
      </c>
      <c r="Q648" s="174"/>
      <c r="R648" s="174"/>
      <c r="S648" s="174"/>
      <c r="T648" s="174"/>
      <c r="U648" s="174"/>
      <c r="V648" s="174"/>
      <c r="W648" s="174"/>
      <c r="X648" s="174"/>
      <c r="Y648" s="174"/>
      <c r="Z648" s="174"/>
      <c r="AA648" s="174"/>
      <c r="AB648" s="174"/>
      <c r="AC648" s="174"/>
      <c r="AD648" s="174"/>
      <c r="AE648" s="174"/>
      <c r="AF648" s="174"/>
      <c r="AG648" s="174"/>
      <c r="AH648" s="174"/>
      <c r="AI648" s="174"/>
      <c r="AJ648" s="174"/>
      <c r="AK648" s="174"/>
      <c r="AL648" s="174"/>
      <c r="AM648" s="174"/>
      <c r="AN648" s="174"/>
    </row>
    <row r="649" spans="1:155" ht="14">
      <c r="A649" s="707" t="s">
        <v>60</v>
      </c>
      <c r="B649" s="708"/>
      <c r="C649" s="708"/>
      <c r="D649" s="708"/>
      <c r="E649" s="708"/>
      <c r="F649" s="358"/>
      <c r="G649" s="358"/>
      <c r="H649" s="709" t="str">
        <f>IF(OR(Résultats!$AY21="a",Résultats!$AY21="A",Résultats!$AY21=""),"",Résultats!$AY21)</f>
        <v/>
      </c>
      <c r="I649" s="709"/>
      <c r="J649" s="168" t="str">
        <f>"/"</f>
        <v>/</v>
      </c>
      <c r="K649" s="171">
        <f>Résultats!$AY$2</f>
        <v>18</v>
      </c>
      <c r="L649" s="166"/>
      <c r="M649" s="166"/>
      <c r="N649" s="165"/>
      <c r="O649" s="170"/>
      <c r="P649" s="164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  <c r="DB649" s="137"/>
      <c r="DC649" s="137"/>
      <c r="DD649" s="137"/>
      <c r="DE649" s="137"/>
      <c r="DF649" s="137"/>
      <c r="DG649" s="137"/>
      <c r="DH649" s="137"/>
      <c r="DI649" s="137"/>
      <c r="DJ649" s="137"/>
      <c r="DK649" s="137"/>
      <c r="DL649" s="137"/>
      <c r="DM649" s="137"/>
      <c r="DN649" s="137"/>
      <c r="DO649" s="137"/>
      <c r="DP649" s="137"/>
      <c r="DQ649" s="137"/>
      <c r="DR649" s="137"/>
      <c r="DS649" s="137"/>
      <c r="DT649" s="137"/>
      <c r="DU649" s="137"/>
      <c r="DV649" s="137"/>
      <c r="DW649" s="137"/>
      <c r="DX649" s="137"/>
      <c r="DY649" s="137"/>
      <c r="DZ649" s="137"/>
      <c r="EA649" s="137"/>
      <c r="EB649" s="137"/>
      <c r="EC649" s="137"/>
      <c r="ED649" s="137"/>
      <c r="EE649" s="137"/>
      <c r="EF649" s="137"/>
      <c r="EG649" s="137"/>
      <c r="EH649" s="137"/>
      <c r="EI649" s="137"/>
      <c r="EJ649" s="137"/>
      <c r="EK649" s="137"/>
      <c r="EL649" s="137"/>
      <c r="EM649" s="137"/>
      <c r="EN649" s="137"/>
      <c r="EO649" s="137"/>
      <c r="EP649" s="137"/>
      <c r="EQ649" s="137"/>
      <c r="ER649" s="137"/>
      <c r="ES649" s="137"/>
      <c r="ET649" s="137"/>
      <c r="EU649" s="137"/>
      <c r="EV649" s="137"/>
      <c r="EW649" s="137"/>
      <c r="EX649" s="137"/>
      <c r="EY649" s="137"/>
    </row>
    <row r="650" spans="1:155" s="173" customFormat="1" ht="13.5" customHeight="1">
      <c r="A650" s="197" t="s">
        <v>79</v>
      </c>
      <c r="B650" s="358"/>
      <c r="C650" s="358"/>
      <c r="D650" s="358"/>
      <c r="E650" s="358"/>
      <c r="F650" s="358"/>
      <c r="G650" s="358"/>
      <c r="H650" s="359"/>
      <c r="I650" s="359"/>
      <c r="J650" s="168"/>
      <c r="K650" s="167"/>
      <c r="L650" s="166"/>
      <c r="M650" s="166"/>
      <c r="N650" s="165"/>
      <c r="O650" s="170"/>
      <c r="P650" s="16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  <c r="AH650" s="174"/>
      <c r="AI650" s="174"/>
      <c r="AJ650" s="174"/>
      <c r="AK650" s="174"/>
      <c r="AL650" s="174"/>
      <c r="AM650" s="174"/>
      <c r="AN650" s="174"/>
    </row>
    <row r="651" spans="1:155" s="173" customFormat="1" ht="13.5" customHeight="1">
      <c r="A651" s="197" t="s">
        <v>143</v>
      </c>
      <c r="B651" s="358"/>
      <c r="C651" s="358"/>
      <c r="D651" s="358"/>
      <c r="E651" s="358"/>
      <c r="F651" s="358"/>
      <c r="G651" s="358"/>
      <c r="H651" s="359"/>
      <c r="I651" s="359"/>
      <c r="J651" s="168"/>
      <c r="K651" s="167"/>
      <c r="L651" s="166"/>
      <c r="M651" s="166"/>
      <c r="N651" s="165"/>
      <c r="O651" s="170"/>
      <c r="P651" s="164"/>
      <c r="R651" s="174"/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  <c r="AG651" s="174"/>
      <c r="AH651" s="174"/>
      <c r="AI651" s="174"/>
      <c r="AJ651" s="174"/>
      <c r="AK651" s="174"/>
      <c r="AL651" s="174"/>
      <c r="AM651" s="174"/>
      <c r="AN651" s="174"/>
    </row>
    <row r="652" spans="1:155" s="173" customFormat="1" ht="13.5" customHeight="1">
      <c r="A652" s="197" t="s">
        <v>80</v>
      </c>
      <c r="B652" s="358"/>
      <c r="C652" s="358"/>
      <c r="D652" s="358"/>
      <c r="E652" s="358"/>
      <c r="F652" s="358"/>
      <c r="G652" s="358"/>
      <c r="H652" s="359"/>
      <c r="I652" s="359"/>
      <c r="J652" s="168"/>
      <c r="K652" s="167"/>
      <c r="L652" s="166"/>
      <c r="M652" s="166"/>
      <c r="N652" s="165"/>
      <c r="O652" s="170"/>
      <c r="P652" s="164"/>
      <c r="R652" s="174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4"/>
      <c r="AF652" s="174"/>
      <c r="AG652" s="174"/>
      <c r="AH652" s="174"/>
      <c r="AI652" s="174"/>
      <c r="AJ652" s="174"/>
      <c r="AK652" s="174"/>
      <c r="AL652" s="174"/>
      <c r="AM652" s="174"/>
      <c r="AN652" s="174"/>
    </row>
    <row r="653" spans="1:155" s="173" customFormat="1" ht="13.5" customHeight="1">
      <c r="A653" s="320" t="s">
        <v>85</v>
      </c>
      <c r="B653" s="358"/>
      <c r="C653" s="358"/>
      <c r="D653" s="358"/>
      <c r="E653" s="358"/>
      <c r="F653" s="358"/>
      <c r="G653" s="358"/>
      <c r="H653" s="359"/>
      <c r="I653" s="359"/>
      <c r="J653" s="168"/>
      <c r="K653" s="167"/>
      <c r="L653" s="166"/>
      <c r="M653" s="166"/>
      <c r="N653" s="165"/>
      <c r="O653" s="170"/>
      <c r="P653" s="164"/>
      <c r="R653" s="174"/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  <c r="AG653" s="174"/>
      <c r="AH653" s="174"/>
      <c r="AI653" s="174"/>
      <c r="AJ653" s="174"/>
      <c r="AK653" s="174"/>
      <c r="AL653" s="174"/>
      <c r="AM653" s="174"/>
      <c r="AN653" s="174"/>
    </row>
    <row r="654" spans="1:155" s="186" customFormat="1" ht="18" customHeight="1">
      <c r="A654" s="710" t="s">
        <v>65</v>
      </c>
      <c r="B654" s="711"/>
      <c r="C654" s="711"/>
      <c r="D654" s="711"/>
      <c r="E654" s="711"/>
      <c r="F654" s="711"/>
      <c r="G654" s="711"/>
      <c r="H654" s="709" t="str">
        <f>IF(OR(Résultats!$BK21="Absent(e)",Résultats!$BK21="Incomplet"),"",Résultats!$BK21)</f>
        <v/>
      </c>
      <c r="I654" s="709"/>
      <c r="J654" s="172" t="str">
        <f>"/"</f>
        <v>/</v>
      </c>
      <c r="K654" s="171">
        <f>Résultats!$BK$2</f>
        <v>22</v>
      </c>
      <c r="L654" s="166"/>
      <c r="M654" s="166"/>
      <c r="N654" s="165"/>
      <c r="O654" s="170"/>
      <c r="P654" s="164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</row>
    <row r="655" spans="1:155" s="184" customFormat="1" ht="13.5" customHeight="1">
      <c r="A655" s="161" t="s">
        <v>81</v>
      </c>
      <c r="B655" s="162"/>
      <c r="C655" s="162"/>
      <c r="D655" s="162"/>
      <c r="E655" s="160"/>
      <c r="F655" s="159"/>
      <c r="G655" s="158"/>
      <c r="H655" s="157"/>
      <c r="I655" s="156"/>
      <c r="J655" s="155"/>
      <c r="K655" s="155"/>
      <c r="L655" s="155"/>
      <c r="M655" s="155"/>
      <c r="N655" s="154"/>
      <c r="O655" s="153"/>
      <c r="P655" s="152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  <c r="AJ655" s="185"/>
      <c r="AK655" s="185"/>
      <c r="AL655" s="185"/>
      <c r="AM655" s="185"/>
      <c r="AN655" s="185"/>
    </row>
    <row r="656" spans="1:155" s="173" customFormat="1" ht="13.5" customHeight="1">
      <c r="A656" s="161" t="s">
        <v>83</v>
      </c>
      <c r="B656" s="162"/>
      <c r="C656" s="162"/>
      <c r="D656" s="162"/>
      <c r="E656" s="160"/>
      <c r="F656" s="159"/>
      <c r="G656" s="158"/>
      <c r="H656" s="157"/>
      <c r="I656" s="156"/>
      <c r="J656" s="155"/>
      <c r="K656" s="155"/>
      <c r="L656" s="155"/>
      <c r="M656" s="155"/>
      <c r="N656" s="154"/>
      <c r="O656" s="153"/>
      <c r="P656" s="152"/>
      <c r="Q656" s="174"/>
      <c r="R656" s="174"/>
      <c r="S656" s="174"/>
      <c r="T656" s="174"/>
      <c r="U656" s="174"/>
      <c r="V656" s="174"/>
      <c r="W656" s="174"/>
      <c r="X656" s="174"/>
      <c r="Y656" s="174"/>
      <c r="Z656" s="174"/>
      <c r="AA656" s="174"/>
      <c r="AB656" s="174"/>
      <c r="AC656" s="174"/>
      <c r="AD656" s="174"/>
      <c r="AE656" s="174"/>
      <c r="AF656" s="174"/>
      <c r="AG656" s="174"/>
      <c r="AH656" s="174"/>
      <c r="AI656" s="174"/>
      <c r="AJ656" s="174"/>
      <c r="AK656" s="174"/>
      <c r="AL656" s="174"/>
      <c r="AM656" s="174"/>
      <c r="AN656" s="174"/>
    </row>
    <row r="657" spans="1:155" s="163" customFormat="1" ht="13.5" customHeight="1">
      <c r="A657" s="161" t="s">
        <v>82</v>
      </c>
      <c r="B657" s="160"/>
      <c r="C657" s="160"/>
      <c r="D657" s="160"/>
      <c r="E657" s="160"/>
      <c r="F657" s="159"/>
      <c r="G657" s="158"/>
      <c r="H657" s="157"/>
      <c r="I657" s="156"/>
      <c r="J657" s="155"/>
      <c r="K657" s="155"/>
      <c r="L657" s="155"/>
      <c r="M657" s="155"/>
      <c r="N657" s="154"/>
      <c r="O657" s="153"/>
      <c r="P657" s="152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</row>
    <row r="658" spans="1:155">
      <c r="A658" s="363"/>
      <c r="B658" s="150"/>
      <c r="C658" s="150"/>
      <c r="D658" s="149"/>
      <c r="E658" s="361"/>
      <c r="F658" s="361"/>
      <c r="G658" s="361"/>
      <c r="H658" s="361"/>
      <c r="I658" s="361"/>
      <c r="J658" s="361"/>
      <c r="K658" s="148"/>
      <c r="L658" s="147"/>
      <c r="M658" s="146"/>
      <c r="N658" s="361"/>
      <c r="O658" s="361"/>
      <c r="P658" s="361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  <c r="DB658" s="137"/>
      <c r="DC658" s="137"/>
      <c r="DD658" s="137"/>
      <c r="DE658" s="137"/>
      <c r="DF658" s="137"/>
      <c r="DG658" s="137"/>
      <c r="DH658" s="137"/>
      <c r="DI658" s="137"/>
      <c r="DJ658" s="137"/>
      <c r="DK658" s="137"/>
      <c r="DL658" s="137"/>
      <c r="DM658" s="137"/>
      <c r="DN658" s="137"/>
      <c r="DO658" s="137"/>
      <c r="DP658" s="137"/>
      <c r="DQ658" s="137"/>
      <c r="DR658" s="137"/>
      <c r="DS658" s="137"/>
      <c r="DT658" s="137"/>
      <c r="DU658" s="137"/>
      <c r="DV658" s="137"/>
      <c r="DW658" s="137"/>
      <c r="DX658" s="137"/>
      <c r="DY658" s="137"/>
      <c r="DZ658" s="137"/>
      <c r="EA658" s="137"/>
      <c r="EB658" s="137"/>
      <c r="EC658" s="137"/>
      <c r="ED658" s="137"/>
      <c r="EE658" s="137"/>
      <c r="EF658" s="137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</row>
    <row r="659" spans="1:155">
      <c r="A659" s="363"/>
      <c r="B659" s="150"/>
      <c r="C659" s="150"/>
      <c r="D659" s="149"/>
      <c r="E659" s="361"/>
      <c r="F659" s="361"/>
      <c r="G659" s="361"/>
      <c r="H659" s="361"/>
      <c r="I659" s="361"/>
      <c r="J659" s="361"/>
      <c r="K659" s="148"/>
      <c r="L659" s="147"/>
      <c r="M659" s="146"/>
      <c r="N659" s="361"/>
      <c r="O659" s="361"/>
      <c r="P659" s="361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  <c r="DB659" s="137"/>
      <c r="DC659" s="137"/>
      <c r="DD659" s="137"/>
      <c r="DE659" s="137"/>
      <c r="DF659" s="137"/>
      <c r="DG659" s="137"/>
      <c r="DH659" s="137"/>
      <c r="DI659" s="137"/>
      <c r="DJ659" s="137"/>
      <c r="DK659" s="137"/>
      <c r="DL659" s="137"/>
      <c r="DM659" s="137"/>
      <c r="DN659" s="137"/>
      <c r="DO659" s="137"/>
      <c r="DP659" s="137"/>
      <c r="DQ659" s="137"/>
      <c r="DR659" s="137"/>
      <c r="DS659" s="137"/>
      <c r="DT659" s="137"/>
      <c r="DU659" s="137"/>
      <c r="DV659" s="137"/>
      <c r="DW659" s="137"/>
      <c r="DX659" s="137"/>
      <c r="DY659" s="137"/>
      <c r="DZ659" s="137"/>
      <c r="EA659" s="137"/>
      <c r="EB659" s="137"/>
      <c r="EC659" s="137"/>
      <c r="ED659" s="137"/>
      <c r="EE659" s="137"/>
      <c r="EF659" s="137"/>
      <c r="EG659" s="137"/>
      <c r="EH659" s="137"/>
      <c r="EI659" s="137"/>
      <c r="EJ659" s="137"/>
      <c r="EK659" s="137"/>
      <c r="EL659" s="137"/>
      <c r="EM659" s="137"/>
      <c r="EN659" s="137"/>
      <c r="EO659" s="137"/>
      <c r="EP659" s="137"/>
      <c r="EQ659" s="137"/>
      <c r="ER659" s="137"/>
      <c r="ES659" s="137"/>
      <c r="ET659" s="137"/>
      <c r="EU659" s="137"/>
      <c r="EV659" s="137"/>
      <c r="EW659" s="137"/>
      <c r="EX659" s="137"/>
      <c r="EY659" s="137"/>
    </row>
    <row r="661" spans="1:155" ht="15.5">
      <c r="A661" s="721"/>
      <c r="B661" s="721"/>
      <c r="C661" s="721"/>
      <c r="D661" s="721"/>
      <c r="E661" s="721"/>
      <c r="F661" s="721"/>
      <c r="G661" s="721"/>
      <c r="H661" s="721"/>
      <c r="I661" s="721"/>
      <c r="J661" s="721"/>
      <c r="K661" s="721"/>
      <c r="L661" s="721"/>
      <c r="M661" s="721"/>
      <c r="N661" s="721"/>
      <c r="O661" s="721"/>
      <c r="P661" s="721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  <c r="DB661" s="137"/>
      <c r="DC661" s="137"/>
      <c r="DD661" s="137"/>
      <c r="DE661" s="137"/>
      <c r="DF661" s="137"/>
      <c r="DG661" s="137"/>
      <c r="DH661" s="137"/>
      <c r="DI661" s="137"/>
      <c r="DJ661" s="137"/>
      <c r="DK661" s="137"/>
      <c r="DL661" s="137"/>
      <c r="DM661" s="137"/>
      <c r="DN661" s="137"/>
      <c r="DO661" s="137"/>
      <c r="DP661" s="137"/>
      <c r="DQ661" s="137"/>
      <c r="DR661" s="137"/>
      <c r="DS661" s="137"/>
      <c r="DT661" s="137"/>
      <c r="DU661" s="137"/>
      <c r="DV661" s="137"/>
      <c r="DW661" s="137"/>
      <c r="DX661" s="137"/>
      <c r="DY661" s="137"/>
      <c r="DZ661" s="137"/>
      <c r="EA661" s="137"/>
      <c r="EB661" s="137"/>
      <c r="EC661" s="137"/>
      <c r="ED661" s="137"/>
      <c r="EE661" s="137"/>
      <c r="EF661" s="137"/>
      <c r="EG661" s="137"/>
      <c r="EH661" s="137"/>
      <c r="EI661" s="137"/>
      <c r="EJ661" s="137"/>
      <c r="EK661" s="137"/>
      <c r="EL661" s="137"/>
      <c r="EM661" s="137"/>
      <c r="EN661" s="137"/>
      <c r="EO661" s="137"/>
      <c r="EP661" s="137"/>
      <c r="EQ661" s="137"/>
      <c r="ER661" s="137"/>
      <c r="ES661" s="137"/>
      <c r="ET661" s="137"/>
      <c r="EU661" s="137"/>
      <c r="EV661" s="137"/>
      <c r="EW661" s="137"/>
      <c r="EX661" s="137"/>
      <c r="EY661" s="137"/>
    </row>
    <row r="662" spans="1:155" ht="15.5">
      <c r="A662" s="722" t="s">
        <v>43</v>
      </c>
      <c r="B662" s="722"/>
      <c r="C662" s="722"/>
      <c r="D662" s="722"/>
      <c r="E662" s="722"/>
      <c r="F662" s="722"/>
      <c r="G662" s="722"/>
      <c r="H662" s="722"/>
      <c r="I662" s="722"/>
      <c r="J662" s="722"/>
      <c r="K662" s="722"/>
      <c r="L662" s="722"/>
      <c r="M662" s="722"/>
      <c r="N662" s="722"/>
      <c r="O662" s="722"/>
      <c r="P662" s="722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  <c r="DB662" s="137"/>
      <c r="DC662" s="137"/>
      <c r="DD662" s="137"/>
      <c r="DE662" s="137"/>
      <c r="DF662" s="137"/>
      <c r="DG662" s="137"/>
      <c r="DH662" s="137"/>
      <c r="DI662" s="137"/>
      <c r="DJ662" s="137"/>
      <c r="DK662" s="137"/>
      <c r="DL662" s="137"/>
      <c r="DM662" s="137"/>
      <c r="DN662" s="137"/>
      <c r="DO662" s="137"/>
      <c r="DP662" s="137"/>
      <c r="DQ662" s="137"/>
      <c r="DR662" s="137"/>
      <c r="DS662" s="137"/>
      <c r="DT662" s="137"/>
      <c r="DU662" s="137"/>
      <c r="DV662" s="137"/>
      <c r="DW662" s="137"/>
      <c r="DX662" s="137"/>
      <c r="DY662" s="137"/>
      <c r="DZ662" s="137"/>
      <c r="EA662" s="137"/>
      <c r="EB662" s="137"/>
      <c r="EC662" s="137"/>
      <c r="ED662" s="137"/>
      <c r="EE662" s="137"/>
      <c r="EF662" s="137"/>
      <c r="EG662" s="137"/>
      <c r="EH662" s="137"/>
      <c r="EI662" s="137"/>
      <c r="EJ662" s="137"/>
      <c r="EK662" s="137"/>
      <c r="EL662" s="137"/>
      <c r="EM662" s="137"/>
      <c r="EN662" s="137"/>
      <c r="EO662" s="137"/>
      <c r="EP662" s="137"/>
      <c r="EQ662" s="137"/>
      <c r="ER662" s="137"/>
      <c r="ES662" s="137"/>
      <c r="ET662" s="137"/>
      <c r="EU662" s="137"/>
      <c r="EV662" s="137"/>
      <c r="EW662" s="137"/>
      <c r="EX662" s="137"/>
      <c r="EY662" s="137"/>
    </row>
    <row r="663" spans="1:155">
      <c r="A663" s="213"/>
      <c r="B663" s="150"/>
      <c r="C663" s="150"/>
      <c r="D663" s="149"/>
      <c r="E663" s="150"/>
      <c r="F663" s="150"/>
      <c r="G663" s="150"/>
      <c r="H663" s="150"/>
      <c r="I663" s="150"/>
      <c r="J663" s="361"/>
      <c r="K663" s="148"/>
      <c r="L663" s="147"/>
      <c r="M663" s="146"/>
      <c r="N663" s="150"/>
      <c r="O663" s="150"/>
      <c r="P663" s="198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  <c r="DB663" s="137"/>
      <c r="DC663" s="137"/>
      <c r="DD663" s="137"/>
      <c r="DE663" s="137"/>
      <c r="DF663" s="137"/>
      <c r="DG663" s="137"/>
      <c r="DH663" s="137"/>
      <c r="DI663" s="137"/>
      <c r="DJ663" s="137"/>
      <c r="DK663" s="137"/>
      <c r="DL663" s="137"/>
      <c r="DM663" s="137"/>
      <c r="DN663" s="137"/>
      <c r="DO663" s="137"/>
      <c r="DP663" s="137"/>
      <c r="DQ663" s="137"/>
      <c r="DR663" s="137"/>
      <c r="DS663" s="137"/>
      <c r="DT663" s="137"/>
      <c r="DU663" s="137"/>
      <c r="DV663" s="137"/>
      <c r="DW663" s="137"/>
      <c r="DX663" s="137"/>
      <c r="DY663" s="137"/>
      <c r="DZ663" s="137"/>
      <c r="EA663" s="137"/>
      <c r="EB663" s="137"/>
      <c r="EC663" s="137"/>
      <c r="ED663" s="137"/>
      <c r="EE663" s="137"/>
      <c r="EF663" s="137"/>
      <c r="EG663" s="137"/>
      <c r="EH663" s="137"/>
      <c r="EI663" s="137"/>
      <c r="EJ663" s="137"/>
      <c r="EK663" s="137"/>
      <c r="EL663" s="137"/>
      <c r="EM663" s="137"/>
      <c r="EN663" s="137"/>
      <c r="EO663" s="137"/>
      <c r="EP663" s="137"/>
      <c r="EQ663" s="137"/>
      <c r="ER663" s="137"/>
      <c r="ES663" s="137"/>
      <c r="ET663" s="137"/>
      <c r="EU663" s="137"/>
      <c r="EV663" s="137"/>
      <c r="EW663" s="137"/>
      <c r="EX663" s="137"/>
      <c r="EY663" s="137"/>
    </row>
    <row r="664" spans="1:155" ht="18">
      <c r="A664" s="723" t="s">
        <v>253</v>
      </c>
      <c r="B664" s="723"/>
      <c r="C664" s="723"/>
      <c r="D664" s="723"/>
      <c r="E664" s="723"/>
      <c r="F664" s="723"/>
      <c r="G664" s="723"/>
      <c r="H664" s="723"/>
      <c r="I664" s="723"/>
      <c r="J664" s="723"/>
      <c r="K664" s="723"/>
      <c r="L664" s="723"/>
      <c r="M664" s="723"/>
      <c r="N664" s="723"/>
      <c r="O664" s="723"/>
      <c r="P664" s="723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  <c r="DE664" s="137"/>
      <c r="DF664" s="137"/>
      <c r="DG664" s="137"/>
      <c r="DH664" s="137"/>
      <c r="DI664" s="137"/>
      <c r="DJ664" s="137"/>
      <c r="DK664" s="137"/>
      <c r="DL664" s="137"/>
      <c r="DM664" s="137"/>
      <c r="DN664" s="137"/>
      <c r="DO664" s="137"/>
      <c r="DP664" s="137"/>
      <c r="DQ664" s="137"/>
      <c r="DR664" s="137"/>
      <c r="DS664" s="137"/>
      <c r="DT664" s="137"/>
      <c r="DU664" s="137"/>
      <c r="DV664" s="137"/>
      <c r="DW664" s="137"/>
      <c r="DX664" s="137"/>
      <c r="DY664" s="137"/>
      <c r="DZ664" s="137"/>
      <c r="EA664" s="137"/>
      <c r="EB664" s="137"/>
      <c r="EC664" s="137"/>
      <c r="ED664" s="137"/>
      <c r="EE664" s="137"/>
      <c r="EF664" s="137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</row>
    <row r="665" spans="1:155">
      <c r="A665" s="213"/>
      <c r="B665" s="150"/>
      <c r="C665" s="150"/>
      <c r="D665" s="149"/>
      <c r="E665" s="150"/>
      <c r="F665" s="150"/>
      <c r="G665" s="150"/>
      <c r="H665" s="150"/>
      <c r="I665" s="150"/>
      <c r="J665" s="361"/>
      <c r="K665" s="148"/>
      <c r="L665" s="147"/>
      <c r="M665" s="146"/>
      <c r="N665" s="150"/>
      <c r="O665" s="150"/>
      <c r="P665" s="198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  <c r="DB665" s="137"/>
      <c r="DC665" s="137"/>
      <c r="DD665" s="137"/>
      <c r="DE665" s="137"/>
      <c r="DF665" s="137"/>
      <c r="DG665" s="137"/>
      <c r="DH665" s="137"/>
      <c r="DI665" s="137"/>
      <c r="DJ665" s="137"/>
      <c r="DK665" s="137"/>
      <c r="DL665" s="137"/>
      <c r="DM665" s="137"/>
      <c r="DN665" s="137"/>
      <c r="DO665" s="137"/>
      <c r="DP665" s="137"/>
      <c r="DQ665" s="137"/>
      <c r="DR665" s="137"/>
      <c r="DS665" s="137"/>
      <c r="DT665" s="137"/>
      <c r="DU665" s="137"/>
      <c r="DV665" s="137"/>
      <c r="DW665" s="137"/>
      <c r="DX665" s="137"/>
      <c r="DY665" s="137"/>
      <c r="DZ665" s="137"/>
      <c r="EA665" s="137"/>
      <c r="EB665" s="137"/>
      <c r="EC665" s="137"/>
      <c r="ED665" s="137"/>
      <c r="EE665" s="137"/>
      <c r="EF665" s="137"/>
      <c r="EG665" s="137"/>
      <c r="EH665" s="137"/>
      <c r="EI665" s="137"/>
      <c r="EJ665" s="137"/>
      <c r="EK665" s="137"/>
      <c r="EL665" s="137"/>
      <c r="EM665" s="137"/>
      <c r="EN665" s="137"/>
      <c r="EO665" s="137"/>
      <c r="EP665" s="137"/>
      <c r="EQ665" s="137"/>
      <c r="ER665" s="137"/>
      <c r="ES665" s="137"/>
      <c r="ET665" s="137"/>
      <c r="EU665" s="137"/>
      <c r="EV665" s="137"/>
      <c r="EW665" s="137"/>
      <c r="EX665" s="137"/>
      <c r="EY665" s="137"/>
    </row>
    <row r="666" spans="1:155">
      <c r="A666" s="213"/>
      <c r="B666" s="720">
        <f>'Encodage réponses Es'!$B$1:$I$1</f>
        <v>0</v>
      </c>
      <c r="C666" s="720"/>
      <c r="D666" s="720"/>
      <c r="E666" s="720"/>
      <c r="F666" s="720"/>
      <c r="G666" s="720"/>
      <c r="H666" s="720"/>
      <c r="I666" s="720"/>
      <c r="J666" s="720"/>
      <c r="K666" s="720"/>
      <c r="L666" s="720"/>
      <c r="M666" s="720"/>
      <c r="N666" s="720"/>
      <c r="O666" s="150"/>
      <c r="P666" s="198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  <c r="DB666" s="137"/>
      <c r="DC666" s="137"/>
      <c r="DD666" s="137"/>
      <c r="DE666" s="137"/>
      <c r="DF666" s="137"/>
      <c r="DG666" s="137"/>
      <c r="DH666" s="137"/>
      <c r="DI666" s="137"/>
      <c r="DJ666" s="137"/>
      <c r="DK666" s="137"/>
      <c r="DL666" s="137"/>
      <c r="DM666" s="137"/>
      <c r="DN666" s="137"/>
      <c r="DO666" s="137"/>
      <c r="DP666" s="137"/>
      <c r="DQ666" s="137"/>
      <c r="DR666" s="137"/>
      <c r="DS666" s="137"/>
      <c r="DT666" s="137"/>
      <c r="DU666" s="137"/>
      <c r="DV666" s="137"/>
      <c r="DW666" s="137"/>
      <c r="DX666" s="137"/>
      <c r="DY666" s="137"/>
      <c r="DZ666" s="137"/>
      <c r="EA666" s="137"/>
      <c r="EB666" s="137"/>
      <c r="EC666" s="137"/>
      <c r="ED666" s="137"/>
      <c r="EE666" s="137"/>
      <c r="EF666" s="137"/>
      <c r="EG666" s="137"/>
      <c r="EH666" s="137"/>
      <c r="EI666" s="137"/>
      <c r="EJ666" s="137"/>
      <c r="EK666" s="137"/>
      <c r="EL666" s="137"/>
      <c r="EM666" s="137"/>
      <c r="EN666" s="137"/>
      <c r="EO666" s="137"/>
      <c r="EP666" s="137"/>
      <c r="EQ666" s="137"/>
      <c r="ER666" s="137"/>
      <c r="ES666" s="137"/>
      <c r="ET666" s="137"/>
      <c r="EU666" s="137"/>
      <c r="EV666" s="137"/>
      <c r="EW666" s="137"/>
      <c r="EX666" s="137"/>
      <c r="EY666" s="137"/>
    </row>
    <row r="667" spans="1:155" ht="27" customHeight="1">
      <c r="A667" s="238" t="s">
        <v>44</v>
      </c>
      <c r="B667" s="238">
        <f>'Encodage réponses Es'!$C$3</f>
        <v>0</v>
      </c>
      <c r="C667" s="150"/>
      <c r="D667" s="149"/>
      <c r="E667" s="150"/>
      <c r="F667" s="150"/>
      <c r="G667" s="150"/>
      <c r="H667" s="150"/>
      <c r="I667" s="150"/>
      <c r="J667" s="361"/>
      <c r="K667" s="148"/>
      <c r="L667" s="147"/>
      <c r="M667" s="146"/>
      <c r="N667" s="150"/>
      <c r="O667" s="150"/>
      <c r="P667" s="198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  <c r="DB667" s="137"/>
      <c r="DC667" s="137"/>
      <c r="DD667" s="137"/>
      <c r="DE667" s="137"/>
      <c r="DF667" s="137"/>
      <c r="DG667" s="137"/>
      <c r="DH667" s="137"/>
      <c r="DI667" s="137"/>
      <c r="DJ667" s="137"/>
      <c r="DK667" s="137"/>
      <c r="DL667" s="137"/>
      <c r="DM667" s="137"/>
      <c r="DN667" s="137"/>
      <c r="DO667" s="137"/>
      <c r="DP667" s="137"/>
      <c r="DQ667" s="137"/>
      <c r="DR667" s="137"/>
      <c r="DS667" s="137"/>
      <c r="DT667" s="137"/>
      <c r="DU667" s="137"/>
      <c r="DV667" s="137"/>
      <c r="DW667" s="137"/>
      <c r="DX667" s="137"/>
      <c r="DY667" s="137"/>
      <c r="DZ667" s="137"/>
      <c r="EA667" s="137"/>
      <c r="EB667" s="137"/>
      <c r="EC667" s="137"/>
      <c r="ED667" s="137"/>
      <c r="EE667" s="137"/>
      <c r="EF667" s="137"/>
      <c r="EG667" s="137"/>
      <c r="EH667" s="137"/>
      <c r="EI667" s="137"/>
      <c r="EJ667" s="137"/>
      <c r="EK667" s="137"/>
      <c r="EL667" s="137"/>
      <c r="EM667" s="137"/>
      <c r="EN667" s="137"/>
      <c r="EO667" s="137"/>
      <c r="EP667" s="137"/>
      <c r="EQ667" s="137"/>
      <c r="ER667" s="137"/>
      <c r="ES667" s="137"/>
      <c r="ET667" s="137"/>
      <c r="EU667" s="137"/>
      <c r="EV667" s="137"/>
      <c r="EW667" s="137"/>
      <c r="EX667" s="137"/>
      <c r="EY667" s="137"/>
    </row>
    <row r="668" spans="1:155" ht="15.5">
      <c r="A668" s="724" t="str">
        <f>CONCATENATE("Synthèse des résultats de l'élève : ",Résultats!$E22," ",Résultats!$F22)</f>
        <v xml:space="preserve">Synthèse des résultats de l'élève :  </v>
      </c>
      <c r="B668" s="724"/>
      <c r="C668" s="724"/>
      <c r="D668" s="724"/>
      <c r="E668" s="724"/>
      <c r="F668" s="724"/>
      <c r="G668" s="724"/>
      <c r="H668" s="724"/>
      <c r="I668" s="724"/>
      <c r="J668" s="724"/>
      <c r="K668" s="724"/>
      <c r="L668" s="237"/>
      <c r="M668" s="718" t="str">
        <f>IF(Résultats!$J667="Absent(e)","Absent(e)",IF(Résultats!$J667="Incomplet","Incomplet",""))</f>
        <v/>
      </c>
      <c r="N668" s="718"/>
      <c r="O668" s="718"/>
      <c r="P668" s="718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  <c r="DB668" s="137"/>
      <c r="DC668" s="137"/>
      <c r="DD668" s="137"/>
      <c r="DE668" s="137"/>
      <c r="DF668" s="137"/>
      <c r="DG668" s="137"/>
      <c r="DH668" s="137"/>
      <c r="DI668" s="137"/>
      <c r="DJ668" s="137"/>
      <c r="DK668" s="137"/>
      <c r="DL668" s="137"/>
      <c r="DM668" s="137"/>
      <c r="DN668" s="137"/>
      <c r="DO668" s="137"/>
      <c r="DP668" s="137"/>
      <c r="DQ668" s="137"/>
      <c r="DR668" s="137"/>
      <c r="DS668" s="137"/>
      <c r="DT668" s="137"/>
      <c r="DU668" s="137"/>
      <c r="DV668" s="137"/>
      <c r="DW668" s="137"/>
      <c r="DX668" s="137"/>
      <c r="DY668" s="137"/>
      <c r="DZ668" s="137"/>
      <c r="EA668" s="137"/>
      <c r="EB668" s="137"/>
      <c r="EC668" s="137"/>
      <c r="ED668" s="137"/>
      <c r="EE668" s="137"/>
      <c r="EF668" s="137"/>
      <c r="EG668" s="137"/>
      <c r="EH668" s="137"/>
      <c r="EI668" s="137"/>
      <c r="EJ668" s="137"/>
      <c r="EK668" s="137"/>
      <c r="EL668" s="137"/>
      <c r="EM668" s="137"/>
      <c r="EN668" s="137"/>
      <c r="EO668" s="137"/>
      <c r="EP668" s="137"/>
      <c r="EQ668" s="137"/>
      <c r="ER668" s="137"/>
      <c r="ES668" s="137"/>
      <c r="ET668" s="137"/>
      <c r="EU668" s="137"/>
      <c r="EV668" s="137"/>
      <c r="EW668" s="137"/>
      <c r="EX668" s="137"/>
      <c r="EY668" s="137"/>
    </row>
    <row r="669" spans="1:155" ht="15.5">
      <c r="A669" s="236"/>
      <c r="B669" s="235"/>
      <c r="C669" s="150"/>
      <c r="D669" s="149"/>
      <c r="E669" s="150"/>
      <c r="F669" s="150"/>
      <c r="G669" s="150"/>
      <c r="H669" s="150"/>
      <c r="I669" s="150"/>
      <c r="J669" s="361"/>
      <c r="K669" s="148"/>
      <c r="L669" s="147"/>
      <c r="M669" s="146"/>
      <c r="N669" s="150"/>
      <c r="O669" s="150"/>
      <c r="P669" s="198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  <c r="DE669" s="137"/>
      <c r="DF669" s="137"/>
      <c r="DG669" s="137"/>
      <c r="DH669" s="137"/>
      <c r="DI669" s="137"/>
      <c r="DJ669" s="137"/>
      <c r="DK669" s="137"/>
      <c r="DL669" s="137"/>
      <c r="DM669" s="137"/>
      <c r="DN669" s="137"/>
      <c r="DO669" s="137"/>
      <c r="DP669" s="137"/>
      <c r="DQ669" s="137"/>
      <c r="DR669" s="137"/>
      <c r="DS669" s="137"/>
      <c r="DT669" s="137"/>
      <c r="DU669" s="137"/>
      <c r="DV669" s="137"/>
      <c r="DW669" s="137"/>
      <c r="DX669" s="137"/>
      <c r="DY669" s="137"/>
      <c r="DZ669" s="137"/>
      <c r="EA669" s="137"/>
      <c r="EB669" s="137"/>
      <c r="EC669" s="137"/>
      <c r="ED669" s="137"/>
      <c r="EE669" s="137"/>
      <c r="EF669" s="137"/>
      <c r="EG669" s="137"/>
      <c r="EH669" s="137"/>
      <c r="EI669" s="137"/>
      <c r="EJ669" s="137"/>
      <c r="EK669" s="137"/>
      <c r="EL669" s="137"/>
      <c r="EM669" s="137"/>
      <c r="EN669" s="137"/>
      <c r="EO669" s="137"/>
      <c r="EP669" s="137"/>
      <c r="EQ669" s="137"/>
      <c r="ER669" s="137"/>
      <c r="ES669" s="137"/>
      <c r="ET669" s="137"/>
      <c r="EU669" s="137"/>
      <c r="EV669" s="137"/>
      <c r="EW669" s="137"/>
      <c r="EX669" s="137"/>
      <c r="EY669" s="137"/>
    </row>
    <row r="670" spans="1:155" s="173" customFormat="1" ht="18" customHeight="1">
      <c r="A670" s="234" t="s">
        <v>47</v>
      </c>
      <c r="B670" s="233"/>
      <c r="C670" s="362"/>
      <c r="D670" s="228"/>
      <c r="E670" s="232"/>
      <c r="F670" s="232"/>
      <c r="G670" s="232"/>
      <c r="H670" s="232"/>
      <c r="I670" s="232"/>
      <c r="J670" s="231"/>
      <c r="K670" s="230"/>
      <c r="L670" s="229"/>
      <c r="M670" s="228"/>
      <c r="N670" s="227" t="str">
        <f>IF(OR(Résultats!$J22="Absent(e)",Résultats!$J22="Incomplet"),"",Résultats!$J22)</f>
        <v/>
      </c>
      <c r="O670" s="226" t="str">
        <f>"/"</f>
        <v>/</v>
      </c>
      <c r="P670" s="225">
        <f>Résultats!$J$4</f>
        <v>80</v>
      </c>
      <c r="Q670" s="174"/>
      <c r="R670" s="174"/>
      <c r="S670" s="174"/>
      <c r="T670" s="174"/>
      <c r="U670" s="174"/>
      <c r="V670" s="174"/>
      <c r="W670" s="174"/>
      <c r="X670" s="174"/>
      <c r="Y670" s="174"/>
      <c r="Z670" s="174"/>
      <c r="AA670" s="174"/>
      <c r="AB670" s="174"/>
      <c r="AC670" s="174"/>
      <c r="AD670" s="174"/>
      <c r="AE670" s="174"/>
      <c r="AF670" s="174"/>
      <c r="AG670" s="174"/>
      <c r="AH670" s="174"/>
      <c r="AI670" s="174"/>
      <c r="AJ670" s="174"/>
      <c r="AK670" s="174"/>
      <c r="AL670" s="174"/>
      <c r="AM670" s="174"/>
      <c r="AN670" s="174"/>
    </row>
    <row r="671" spans="1:155" ht="14">
      <c r="A671" s="224"/>
      <c r="B671" s="221"/>
      <c r="C671" s="220"/>
      <c r="D671" s="219"/>
      <c r="E671" s="218"/>
      <c r="F671" s="218"/>
      <c r="G671" s="218"/>
      <c r="H671" s="218"/>
      <c r="I671" s="218"/>
      <c r="J671" s="217"/>
      <c r="K671" s="216"/>
      <c r="L671" s="215"/>
      <c r="M671" s="214"/>
      <c r="N671" s="219"/>
      <c r="O671" s="219"/>
      <c r="P671" s="223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  <c r="DB671" s="137"/>
      <c r="DC671" s="137"/>
      <c r="DD671" s="137"/>
      <c r="DE671" s="137"/>
      <c r="DF671" s="137"/>
      <c r="DG671" s="137"/>
      <c r="DH671" s="137"/>
      <c r="DI671" s="137"/>
      <c r="DJ671" s="137"/>
      <c r="DK671" s="137"/>
      <c r="DL671" s="137"/>
      <c r="DM671" s="137"/>
      <c r="DN671" s="137"/>
      <c r="DO671" s="137"/>
      <c r="DP671" s="137"/>
      <c r="DQ671" s="137"/>
      <c r="DR671" s="137"/>
      <c r="DS671" s="137"/>
      <c r="DT671" s="137"/>
      <c r="DU671" s="137"/>
      <c r="DV671" s="137"/>
      <c r="DW671" s="137"/>
      <c r="DX671" s="137"/>
      <c r="DY671" s="137"/>
      <c r="DZ671" s="137"/>
      <c r="EA671" s="137"/>
      <c r="EB671" s="137"/>
      <c r="EC671" s="137"/>
      <c r="ED671" s="137"/>
      <c r="EE671" s="137"/>
      <c r="EF671" s="137"/>
      <c r="EG671" s="137"/>
      <c r="EH671" s="137"/>
      <c r="EI671" s="137"/>
      <c r="EJ671" s="137"/>
      <c r="EK671" s="137"/>
      <c r="EL671" s="137"/>
      <c r="EM671" s="137"/>
      <c r="EN671" s="137"/>
      <c r="EO671" s="137"/>
      <c r="EP671" s="137"/>
      <c r="EQ671" s="137"/>
      <c r="ER671" s="137"/>
      <c r="ES671" s="137"/>
      <c r="ET671" s="137"/>
      <c r="EU671" s="137"/>
      <c r="EV671" s="137"/>
      <c r="EW671" s="137"/>
      <c r="EX671" s="137"/>
      <c r="EY671" s="137"/>
    </row>
    <row r="672" spans="1:155" ht="15.5">
      <c r="A672" s="222"/>
      <c r="B672" s="221"/>
      <c r="C672" s="220"/>
      <c r="D672" s="219"/>
      <c r="E672" s="218"/>
      <c r="F672" s="218"/>
      <c r="G672" s="218"/>
      <c r="H672" s="218"/>
      <c r="I672" s="218"/>
      <c r="J672" s="217"/>
      <c r="K672" s="216"/>
      <c r="L672" s="215"/>
      <c r="M672" s="214"/>
      <c r="N672" s="719" t="str">
        <f>IF(N670="","",N670/P670)</f>
        <v/>
      </c>
      <c r="O672" s="719"/>
      <c r="P672" s="719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  <c r="DB672" s="137"/>
      <c r="DC672" s="137"/>
      <c r="DD672" s="137"/>
      <c r="DE672" s="137"/>
      <c r="DF672" s="137"/>
      <c r="DG672" s="137"/>
      <c r="DH672" s="137"/>
      <c r="DI672" s="137"/>
      <c r="DJ672" s="137"/>
      <c r="DK672" s="137"/>
      <c r="DL672" s="137"/>
      <c r="DM672" s="137"/>
      <c r="DN672" s="137"/>
      <c r="DO672" s="137"/>
      <c r="DP672" s="137"/>
      <c r="DQ672" s="137"/>
      <c r="DR672" s="137"/>
      <c r="DS672" s="137"/>
      <c r="DT672" s="137"/>
      <c r="DU672" s="137"/>
      <c r="DV672" s="137"/>
      <c r="DW672" s="137"/>
      <c r="DX672" s="137"/>
      <c r="DY672" s="137"/>
      <c r="DZ672" s="137"/>
      <c r="EA672" s="137"/>
      <c r="EB672" s="137"/>
      <c r="EC672" s="137"/>
      <c r="ED672" s="137"/>
      <c r="EE672" s="137"/>
      <c r="EF672" s="137"/>
      <c r="EG672" s="137"/>
      <c r="EH672" s="137"/>
      <c r="EI672" s="137"/>
      <c r="EJ672" s="137"/>
      <c r="EK672" s="137"/>
      <c r="EL672" s="137"/>
      <c r="EM672" s="137"/>
      <c r="EN672" s="137"/>
      <c r="EO672" s="137"/>
      <c r="EP672" s="137"/>
      <c r="EQ672" s="137"/>
      <c r="ER672" s="137"/>
      <c r="ES672" s="137"/>
      <c r="ET672" s="137"/>
      <c r="EU672" s="137"/>
      <c r="EV672" s="137"/>
      <c r="EW672" s="137"/>
      <c r="EX672" s="137"/>
      <c r="EY672" s="137"/>
    </row>
    <row r="673" spans="1:155">
      <c r="A673" s="213"/>
      <c r="B673" s="150"/>
      <c r="C673" s="150"/>
      <c r="D673" s="149"/>
      <c r="E673" s="150"/>
      <c r="F673" s="150"/>
      <c r="G673" s="150"/>
      <c r="H673" s="150"/>
      <c r="I673" s="150"/>
      <c r="J673" s="361"/>
      <c r="K673" s="148"/>
      <c r="L673" s="147"/>
      <c r="M673" s="212"/>
      <c r="N673" s="149"/>
      <c r="O673" s="149"/>
      <c r="P673" s="198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  <c r="DB673" s="137"/>
      <c r="DC673" s="137"/>
      <c r="DD673" s="137"/>
      <c r="DE673" s="137"/>
      <c r="DF673" s="137"/>
      <c r="DG673" s="137"/>
      <c r="DH673" s="137"/>
      <c r="DI673" s="137"/>
      <c r="DJ673" s="137"/>
      <c r="DK673" s="137"/>
      <c r="DL673" s="137"/>
      <c r="DM673" s="137"/>
      <c r="DN673" s="137"/>
      <c r="DO673" s="137"/>
      <c r="DP673" s="137"/>
      <c r="DQ673" s="137"/>
      <c r="DR673" s="137"/>
      <c r="DS673" s="137"/>
      <c r="DT673" s="137"/>
      <c r="DU673" s="137"/>
      <c r="DV673" s="137"/>
      <c r="DW673" s="137"/>
      <c r="DX673" s="137"/>
      <c r="DY673" s="137"/>
      <c r="DZ673" s="137"/>
      <c r="EA673" s="137"/>
      <c r="EB673" s="137"/>
      <c r="EC673" s="137"/>
      <c r="ED673" s="137"/>
      <c r="EE673" s="137"/>
      <c r="EF673" s="137"/>
      <c r="EG673" s="137"/>
      <c r="EH673" s="137"/>
      <c r="EI673" s="137"/>
      <c r="EJ673" s="137"/>
      <c r="EK673" s="137"/>
      <c r="EL673" s="137"/>
      <c r="EM673" s="137"/>
      <c r="EN673" s="137"/>
      <c r="EO673" s="137"/>
      <c r="EP673" s="137"/>
      <c r="EQ673" s="137"/>
      <c r="ER673" s="137"/>
      <c r="ES673" s="137"/>
      <c r="ET673" s="137"/>
      <c r="EU673" s="137"/>
      <c r="EV673" s="137"/>
      <c r="EW673" s="137"/>
      <c r="EX673" s="137"/>
      <c r="EY673" s="137"/>
    </row>
    <row r="674" spans="1:155" s="173" customFormat="1" ht="27" customHeight="1">
      <c r="A674" s="183" t="s">
        <v>57</v>
      </c>
      <c r="B674" s="182"/>
      <c r="C674" s="181"/>
      <c r="D674" s="181"/>
      <c r="E674" s="180"/>
      <c r="F674" s="180"/>
      <c r="G674" s="180"/>
      <c r="H674" s="179"/>
      <c r="I674" s="179"/>
      <c r="J674" s="706" t="str">
        <f>IF(Résultats!$M22="","",Résultats!$M22)</f>
        <v/>
      </c>
      <c r="K674" s="706"/>
      <c r="L674" s="706"/>
      <c r="M674" s="178" t="str">
        <f>"/"</f>
        <v>/</v>
      </c>
      <c r="N674" s="177">
        <f>Résultats!$M$4</f>
        <v>40</v>
      </c>
      <c r="O674" s="176"/>
      <c r="P674" s="175" t="str">
        <f>IF(OR(J674="",J674="Absent(e)",J674="Incomplet"),"",J674/N674)</f>
        <v/>
      </c>
      <c r="Q674" s="174"/>
      <c r="R674" s="174"/>
      <c r="S674" s="174"/>
      <c r="T674" s="174"/>
      <c r="U674" s="174"/>
      <c r="V674" s="174"/>
      <c r="W674" s="174"/>
      <c r="X674" s="174"/>
      <c r="Y674" s="174"/>
      <c r="Z674" s="174"/>
      <c r="AA674" s="174"/>
      <c r="AB674" s="174"/>
      <c r="AC674" s="174"/>
      <c r="AD674" s="174"/>
      <c r="AE674" s="174"/>
      <c r="AF674" s="174"/>
      <c r="AG674" s="174"/>
      <c r="AH674" s="174"/>
      <c r="AI674" s="174"/>
      <c r="AJ674" s="174"/>
      <c r="AK674" s="174"/>
      <c r="AL674" s="174"/>
      <c r="AM674" s="174"/>
      <c r="AN674" s="174"/>
    </row>
    <row r="675" spans="1:155" s="173" customFormat="1" ht="18" customHeight="1">
      <c r="A675" s="707" t="s">
        <v>73</v>
      </c>
      <c r="B675" s="708"/>
      <c r="C675" s="708"/>
      <c r="D675" s="708"/>
      <c r="E675" s="708"/>
      <c r="F675" s="358"/>
      <c r="G675" s="358"/>
      <c r="H675" s="709" t="str">
        <f>IF(OR(Résultats!$AA22="Absent(e)",Résultats!$AA22="Incomplet"),"",Résultats!$AA22)</f>
        <v/>
      </c>
      <c r="I675" s="709"/>
      <c r="J675" s="168" t="str">
        <f>"/"</f>
        <v>/</v>
      </c>
      <c r="K675" s="167">
        <f>Résultats!$AA$2</f>
        <v>19</v>
      </c>
      <c r="L675" s="191"/>
      <c r="M675" s="191"/>
      <c r="N675" s="190"/>
      <c r="O675" s="189"/>
      <c r="P675" s="188"/>
      <c r="R675" s="174"/>
      <c r="S675" s="174"/>
      <c r="T675" s="174"/>
      <c r="U675" s="174"/>
      <c r="V675" s="174"/>
      <c r="W675" s="174"/>
      <c r="X675" s="174"/>
      <c r="Y675" s="174"/>
      <c r="Z675" s="174"/>
      <c r="AA675" s="174"/>
      <c r="AB675" s="174"/>
      <c r="AC675" s="174"/>
      <c r="AD675" s="174"/>
      <c r="AE675" s="174"/>
      <c r="AF675" s="174"/>
      <c r="AG675" s="174"/>
      <c r="AH675" s="174"/>
      <c r="AI675" s="174"/>
      <c r="AJ675" s="174"/>
      <c r="AK675" s="174"/>
      <c r="AL675" s="174"/>
      <c r="AM675" s="174"/>
      <c r="AN675" s="174"/>
    </row>
    <row r="676" spans="1:155" s="173" customFormat="1" ht="13.5" customHeight="1">
      <c r="A676" s="197" t="s">
        <v>139</v>
      </c>
      <c r="B676" s="196"/>
      <c r="C676" s="196"/>
      <c r="D676" s="196"/>
      <c r="E676" s="196"/>
      <c r="F676" s="196"/>
      <c r="G676" s="196"/>
      <c r="H676" s="195"/>
      <c r="I676" s="194"/>
      <c r="J676" s="193"/>
      <c r="K676" s="192"/>
      <c r="L676" s="191"/>
      <c r="M676" s="191"/>
      <c r="N676" s="190"/>
      <c r="O676" s="189"/>
      <c r="P676" s="188"/>
      <c r="R676" s="174"/>
      <c r="S676" s="174"/>
      <c r="T676" s="174"/>
      <c r="U676" s="174"/>
      <c r="V676" s="174"/>
      <c r="W676" s="174"/>
      <c r="X676" s="174"/>
      <c r="Y676" s="174"/>
      <c r="Z676" s="174"/>
      <c r="AA676" s="174"/>
      <c r="AB676" s="174"/>
      <c r="AC676" s="174"/>
      <c r="AD676" s="174"/>
      <c r="AE676" s="174"/>
      <c r="AF676" s="174"/>
      <c r="AG676" s="174"/>
      <c r="AH676" s="174"/>
      <c r="AI676" s="174"/>
      <c r="AJ676" s="174"/>
      <c r="AK676" s="174"/>
      <c r="AL676" s="174"/>
      <c r="AM676" s="174"/>
      <c r="AN676" s="174"/>
    </row>
    <row r="677" spans="1:155" s="173" customFormat="1" ht="13.5" customHeight="1">
      <c r="A677" s="197" t="s">
        <v>142</v>
      </c>
      <c r="B677" s="196"/>
      <c r="C677" s="196"/>
      <c r="D677" s="196"/>
      <c r="E677" s="196"/>
      <c r="F677" s="196"/>
      <c r="G677" s="196"/>
      <c r="H677" s="195"/>
      <c r="I677" s="194"/>
      <c r="J677" s="193"/>
      <c r="K677" s="192"/>
      <c r="L677" s="191"/>
      <c r="M677" s="191"/>
      <c r="N677" s="190"/>
      <c r="O677" s="189"/>
      <c r="P677" s="188"/>
      <c r="R677" s="174"/>
      <c r="S677" s="174"/>
      <c r="T677" s="174"/>
      <c r="U677" s="174"/>
      <c r="V677" s="174"/>
      <c r="W677" s="174"/>
      <c r="X677" s="174"/>
      <c r="Y677" s="174"/>
      <c r="Z677" s="174"/>
      <c r="AA677" s="174"/>
      <c r="AB677" s="174"/>
      <c r="AC677" s="174"/>
      <c r="AD677" s="174"/>
      <c r="AE677" s="174"/>
      <c r="AF677" s="174"/>
      <c r="AG677" s="174"/>
      <c r="AH677" s="174"/>
      <c r="AI677" s="174"/>
      <c r="AJ677" s="174"/>
      <c r="AK677" s="174"/>
      <c r="AL677" s="174"/>
      <c r="AM677" s="174"/>
      <c r="AN677" s="174"/>
    </row>
    <row r="678" spans="1:155" s="186" customFormat="1" ht="13.5" customHeight="1">
      <c r="A678" s="197" t="s">
        <v>74</v>
      </c>
      <c r="B678" s="211"/>
      <c r="C678" s="211"/>
      <c r="D678" s="211"/>
      <c r="E678" s="211"/>
      <c r="F678" s="211"/>
      <c r="G678" s="211"/>
      <c r="H678" s="210"/>
      <c r="I678" s="209"/>
      <c r="J678" s="208"/>
      <c r="K678" s="208"/>
      <c r="L678" s="208"/>
      <c r="M678" s="208"/>
      <c r="N678" s="207"/>
      <c r="O678" s="206"/>
      <c r="P678" s="205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</row>
    <row r="679" spans="1:155" s="186" customFormat="1" ht="13.5" customHeight="1">
      <c r="A679" s="197" t="s">
        <v>84</v>
      </c>
      <c r="B679" s="211"/>
      <c r="C679" s="211"/>
      <c r="D679" s="211"/>
      <c r="E679" s="211"/>
      <c r="F679" s="211"/>
      <c r="G679" s="211"/>
      <c r="H679" s="210"/>
      <c r="I679" s="209"/>
      <c r="J679" s="208"/>
      <c r="K679" s="208"/>
      <c r="L679" s="208"/>
      <c r="M679" s="208"/>
      <c r="N679" s="207"/>
      <c r="O679" s="206"/>
      <c r="P679" s="205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</row>
    <row r="680" spans="1:155" s="203" customFormat="1" ht="13.5" customHeight="1">
      <c r="A680" s="197" t="s">
        <v>75</v>
      </c>
      <c r="B680" s="211"/>
      <c r="C680" s="211"/>
      <c r="D680" s="211"/>
      <c r="E680" s="211"/>
      <c r="F680" s="211"/>
      <c r="G680" s="211"/>
      <c r="H680" s="210"/>
      <c r="I680" s="209"/>
      <c r="J680" s="208"/>
      <c r="K680" s="208"/>
      <c r="L680" s="208"/>
      <c r="M680" s="208"/>
      <c r="N680" s="207"/>
      <c r="O680" s="206"/>
      <c r="P680" s="205"/>
      <c r="R680" s="204"/>
      <c r="S680" s="204"/>
      <c r="T680" s="204"/>
      <c r="U680" s="204"/>
      <c r="V680" s="204"/>
      <c r="W680" s="204"/>
      <c r="X680" s="204"/>
      <c r="Y680" s="204"/>
      <c r="Z680" s="204"/>
      <c r="AA680" s="204"/>
      <c r="AB680" s="204"/>
      <c r="AC680" s="204"/>
      <c r="AD680" s="204"/>
      <c r="AE680" s="204"/>
      <c r="AF680" s="204"/>
      <c r="AG680" s="204"/>
      <c r="AH680" s="204"/>
      <c r="AI680" s="204"/>
      <c r="AJ680" s="204"/>
      <c r="AK680" s="204"/>
      <c r="AL680" s="204"/>
      <c r="AM680" s="204"/>
      <c r="AN680" s="204"/>
    </row>
    <row r="681" spans="1:155" ht="30" customHeight="1">
      <c r="A681" s="703" t="s">
        <v>54</v>
      </c>
      <c r="B681" s="704"/>
      <c r="C681" s="704"/>
      <c r="D681" s="704"/>
      <c r="E681" s="704"/>
      <c r="F681" s="360"/>
      <c r="G681" s="360"/>
      <c r="H681" s="705" t="str">
        <f>IF(OR(Résultats!$AN22="Absent(e)",Résultats!$AN22="Incomplet"),"",Résultats!$AN22)</f>
        <v/>
      </c>
      <c r="I681" s="705"/>
      <c r="J681" s="172" t="str">
        <f>"/"</f>
        <v>/</v>
      </c>
      <c r="K681" s="171">
        <f>Résultats!$AN$2</f>
        <v>21</v>
      </c>
      <c r="L681" s="202"/>
      <c r="M681" s="202"/>
      <c r="N681" s="201"/>
      <c r="O681" s="200"/>
      <c r="P681" s="199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  <c r="DB681" s="137"/>
      <c r="DC681" s="137"/>
      <c r="DD681" s="137"/>
      <c r="DE681" s="137"/>
      <c r="DF681" s="137"/>
      <c r="DG681" s="137"/>
      <c r="DH681" s="137"/>
      <c r="DI681" s="137"/>
      <c r="DJ681" s="137"/>
      <c r="DK681" s="137"/>
      <c r="DL681" s="137"/>
      <c r="DM681" s="137"/>
      <c r="DN681" s="137"/>
      <c r="DO681" s="137"/>
      <c r="DP681" s="137"/>
      <c r="DQ681" s="137"/>
      <c r="DR681" s="137"/>
      <c r="DS681" s="137"/>
      <c r="DT681" s="137"/>
      <c r="DU681" s="137"/>
      <c r="DV681" s="137"/>
      <c r="DW681" s="137"/>
      <c r="DX681" s="137"/>
      <c r="DY681" s="137"/>
      <c r="DZ681" s="137"/>
      <c r="EA681" s="137"/>
      <c r="EB681" s="137"/>
      <c r="EC681" s="137"/>
      <c r="ED681" s="137"/>
      <c r="EE681" s="137"/>
      <c r="EF681" s="137"/>
      <c r="EG681" s="137"/>
      <c r="EH681" s="137"/>
      <c r="EI681" s="137"/>
      <c r="EJ681" s="137"/>
      <c r="EK681" s="137"/>
      <c r="EL681" s="137"/>
      <c r="EM681" s="137"/>
      <c r="EN681" s="137"/>
      <c r="EO681" s="137"/>
      <c r="EP681" s="137"/>
      <c r="EQ681" s="137"/>
      <c r="ER681" s="137"/>
      <c r="ES681" s="137"/>
      <c r="ET681" s="137"/>
      <c r="EU681" s="137"/>
      <c r="EV681" s="137"/>
      <c r="EW681" s="137"/>
      <c r="EX681" s="137"/>
      <c r="EY681" s="137"/>
    </row>
    <row r="682" spans="1:155" s="151" customFormat="1" ht="13.5" customHeight="1">
      <c r="A682" s="161" t="s">
        <v>76</v>
      </c>
      <c r="B682" s="162"/>
      <c r="C682" s="162"/>
      <c r="D682" s="162"/>
      <c r="E682" s="160"/>
      <c r="F682" s="160"/>
      <c r="G682" s="160"/>
      <c r="H682" s="156"/>
      <c r="I682" s="156"/>
      <c r="J682" s="155"/>
      <c r="K682" s="155"/>
      <c r="L682" s="155"/>
      <c r="M682" s="155"/>
      <c r="N682" s="154"/>
      <c r="O682" s="153"/>
      <c r="P682" s="152"/>
    </row>
    <row r="683" spans="1:155" s="151" customFormat="1" ht="13.5" customHeight="1">
      <c r="A683" s="161" t="s">
        <v>77</v>
      </c>
      <c r="B683" s="162"/>
      <c r="C683" s="162"/>
      <c r="D683" s="162"/>
      <c r="E683" s="160"/>
      <c r="F683" s="160"/>
      <c r="G683" s="160"/>
      <c r="H683" s="156"/>
      <c r="I683" s="156"/>
      <c r="J683" s="155"/>
      <c r="K683" s="155"/>
      <c r="L683" s="155"/>
      <c r="M683" s="155"/>
      <c r="N683" s="154"/>
      <c r="O683" s="153"/>
      <c r="P683" s="152"/>
    </row>
    <row r="684" spans="1:155" s="151" customFormat="1" ht="13.5" customHeight="1">
      <c r="A684" s="161" t="s">
        <v>78</v>
      </c>
      <c r="B684" s="162"/>
      <c r="C684" s="162"/>
      <c r="D684" s="162"/>
      <c r="E684" s="160"/>
      <c r="F684" s="160"/>
      <c r="G684" s="160"/>
      <c r="H684" s="156"/>
      <c r="I684" s="156"/>
      <c r="J684" s="155"/>
      <c r="K684" s="155"/>
      <c r="L684" s="155"/>
      <c r="M684" s="155"/>
      <c r="N684" s="154"/>
      <c r="O684" s="153"/>
      <c r="P684" s="152"/>
    </row>
    <row r="685" spans="1:155" s="151" customFormat="1" ht="13.5" customHeight="1">
      <c r="A685" s="444" t="s">
        <v>141</v>
      </c>
      <c r="B685" s="160"/>
      <c r="C685" s="160"/>
      <c r="D685" s="160"/>
      <c r="E685" s="160"/>
      <c r="F685" s="160"/>
      <c r="G685" s="160"/>
      <c r="H685" s="156"/>
      <c r="I685" s="156"/>
      <c r="J685" s="155"/>
      <c r="K685" s="155"/>
      <c r="L685" s="155"/>
      <c r="M685" s="155"/>
      <c r="N685" s="154"/>
      <c r="O685" s="153"/>
      <c r="P685" s="152"/>
    </row>
    <row r="686" spans="1:155" s="151" customFormat="1" ht="15" customHeight="1">
      <c r="A686" s="321"/>
      <c r="B686" s="160"/>
      <c r="C686" s="160"/>
      <c r="D686" s="160"/>
      <c r="E686" s="160"/>
      <c r="F686" s="160"/>
      <c r="G686" s="160"/>
      <c r="H686" s="156"/>
      <c r="I686" s="156"/>
      <c r="J686" s="155"/>
      <c r="K686" s="155"/>
      <c r="L686" s="155"/>
      <c r="M686" s="155"/>
      <c r="N686" s="154"/>
      <c r="O686" s="153"/>
      <c r="P686" s="153"/>
    </row>
    <row r="687" spans="1:155" s="173" customFormat="1" ht="27" customHeight="1">
      <c r="A687" s="183" t="s">
        <v>58</v>
      </c>
      <c r="B687" s="182"/>
      <c r="C687" s="181"/>
      <c r="D687" s="181"/>
      <c r="E687" s="180"/>
      <c r="F687" s="180"/>
      <c r="G687" s="180"/>
      <c r="H687" s="179"/>
      <c r="I687" s="179"/>
      <c r="J687" s="706" t="str">
        <f>IF(OR(Résultats!$O22="",Résultats!$O22="Incomplet"),"",Résultats!$O22)</f>
        <v/>
      </c>
      <c r="K687" s="706"/>
      <c r="L687" s="706"/>
      <c r="M687" s="178" t="str">
        <f>"/"</f>
        <v>/</v>
      </c>
      <c r="N687" s="177">
        <f>Résultats!$O$4</f>
        <v>40</v>
      </c>
      <c r="O687" s="176"/>
      <c r="P687" s="175" t="str">
        <f>IF(OR(J687="",J687="Absent(e)",J687="Incomplet"),"",J687/N687)</f>
        <v/>
      </c>
      <c r="Q687" s="174"/>
      <c r="R687" s="174"/>
      <c r="S687" s="174"/>
      <c r="T687" s="174"/>
      <c r="U687" s="174"/>
      <c r="V687" s="174"/>
      <c r="W687" s="174"/>
      <c r="X687" s="174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</row>
    <row r="688" spans="1:155" ht="14">
      <c r="A688" s="707" t="s">
        <v>60</v>
      </c>
      <c r="B688" s="708"/>
      <c r="C688" s="708"/>
      <c r="D688" s="708"/>
      <c r="E688" s="708"/>
      <c r="F688" s="358"/>
      <c r="G688" s="358"/>
      <c r="H688" s="709" t="str">
        <f>IF(OR(Résultats!$AY22="a",Résultats!$AY22="A",Résultats!$AY22=""),"",Résultats!$AY22)</f>
        <v/>
      </c>
      <c r="I688" s="709"/>
      <c r="J688" s="168" t="str">
        <f>"/"</f>
        <v>/</v>
      </c>
      <c r="K688" s="171">
        <f>Résultats!$AY$2</f>
        <v>18</v>
      </c>
      <c r="L688" s="166"/>
      <c r="M688" s="166"/>
      <c r="N688" s="165"/>
      <c r="O688" s="170"/>
      <c r="P688" s="164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  <c r="DE688" s="137"/>
      <c r="DF688" s="137"/>
      <c r="DG688" s="137"/>
      <c r="DH688" s="137"/>
      <c r="DI688" s="137"/>
      <c r="DJ688" s="137"/>
      <c r="DK688" s="137"/>
      <c r="DL688" s="137"/>
      <c r="DM688" s="137"/>
      <c r="DN688" s="137"/>
      <c r="DO688" s="137"/>
      <c r="DP688" s="137"/>
      <c r="DQ688" s="137"/>
      <c r="DR688" s="137"/>
      <c r="DS688" s="137"/>
      <c r="DT688" s="137"/>
      <c r="DU688" s="137"/>
      <c r="DV688" s="137"/>
      <c r="DW688" s="137"/>
      <c r="DX688" s="137"/>
      <c r="DY688" s="137"/>
      <c r="DZ688" s="137"/>
      <c r="EA688" s="137"/>
      <c r="EB688" s="137"/>
      <c r="EC688" s="137"/>
      <c r="ED688" s="137"/>
      <c r="EE688" s="137"/>
      <c r="EF688" s="137"/>
      <c r="EG688" s="137"/>
      <c r="EH688" s="137"/>
      <c r="EI688" s="137"/>
      <c r="EJ688" s="137"/>
      <c r="EK688" s="137"/>
      <c r="EL688" s="137"/>
      <c r="EM688" s="137"/>
      <c r="EN688" s="137"/>
      <c r="EO688" s="137"/>
      <c r="EP688" s="137"/>
      <c r="EQ688" s="137"/>
      <c r="ER688" s="137"/>
      <c r="ES688" s="137"/>
      <c r="ET688" s="137"/>
      <c r="EU688" s="137"/>
      <c r="EV688" s="137"/>
      <c r="EW688" s="137"/>
      <c r="EX688" s="137"/>
      <c r="EY688" s="137"/>
    </row>
    <row r="689" spans="1:155" s="173" customFormat="1" ht="13.5" customHeight="1">
      <c r="A689" s="197" t="s">
        <v>79</v>
      </c>
      <c r="B689" s="358"/>
      <c r="C689" s="358"/>
      <c r="D689" s="358"/>
      <c r="E689" s="358"/>
      <c r="F689" s="358"/>
      <c r="G689" s="358"/>
      <c r="H689" s="359"/>
      <c r="I689" s="359"/>
      <c r="J689" s="168"/>
      <c r="K689" s="167"/>
      <c r="L689" s="166"/>
      <c r="M689" s="166"/>
      <c r="N689" s="165"/>
      <c r="O689" s="170"/>
      <c r="P689" s="164"/>
      <c r="Q689" s="174"/>
      <c r="R689" s="174"/>
      <c r="S689" s="174"/>
      <c r="T689" s="174"/>
      <c r="U689" s="174"/>
      <c r="V689" s="174"/>
      <c r="W689" s="174"/>
      <c r="X689" s="174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</row>
    <row r="690" spans="1:155" s="173" customFormat="1" ht="13.5" customHeight="1">
      <c r="A690" s="197" t="s">
        <v>143</v>
      </c>
      <c r="B690" s="358"/>
      <c r="C690" s="358"/>
      <c r="D690" s="358"/>
      <c r="E690" s="358"/>
      <c r="F690" s="358"/>
      <c r="G690" s="358"/>
      <c r="H690" s="359"/>
      <c r="I690" s="359"/>
      <c r="J690" s="168"/>
      <c r="K690" s="167"/>
      <c r="L690" s="166"/>
      <c r="M690" s="166"/>
      <c r="N690" s="165"/>
      <c r="O690" s="170"/>
      <c r="P690" s="164"/>
      <c r="R690" s="174"/>
      <c r="S690" s="174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</row>
    <row r="691" spans="1:155" s="173" customFormat="1" ht="13.5" customHeight="1">
      <c r="A691" s="197" t="s">
        <v>80</v>
      </c>
      <c r="B691" s="358"/>
      <c r="C691" s="358"/>
      <c r="D691" s="358"/>
      <c r="E691" s="358"/>
      <c r="F691" s="358"/>
      <c r="G691" s="358"/>
      <c r="H691" s="359"/>
      <c r="I691" s="359"/>
      <c r="J691" s="168"/>
      <c r="K691" s="167"/>
      <c r="L691" s="166"/>
      <c r="M691" s="166"/>
      <c r="N691" s="165"/>
      <c r="O691" s="170"/>
      <c r="P691" s="164"/>
      <c r="R691" s="174"/>
      <c r="S691" s="174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</row>
    <row r="692" spans="1:155" s="173" customFormat="1" ht="13.5" customHeight="1">
      <c r="A692" s="320" t="s">
        <v>85</v>
      </c>
      <c r="B692" s="358"/>
      <c r="C692" s="358"/>
      <c r="D692" s="358"/>
      <c r="E692" s="358"/>
      <c r="F692" s="358"/>
      <c r="G692" s="358"/>
      <c r="H692" s="359"/>
      <c r="I692" s="359"/>
      <c r="J692" s="168"/>
      <c r="K692" s="167"/>
      <c r="L692" s="166"/>
      <c r="M692" s="166"/>
      <c r="N692" s="165"/>
      <c r="O692" s="170"/>
      <c r="P692" s="164"/>
      <c r="R692" s="174"/>
      <c r="S692" s="174"/>
      <c r="T692" s="174"/>
      <c r="U692" s="174"/>
      <c r="V692" s="174"/>
      <c r="W692" s="174"/>
      <c r="X692" s="174"/>
      <c r="Y692" s="174"/>
      <c r="Z692" s="174"/>
      <c r="AA692" s="174"/>
      <c r="AB692" s="174"/>
      <c r="AC692" s="174"/>
      <c r="AD692" s="174"/>
      <c r="AE692" s="174"/>
      <c r="AF692" s="174"/>
      <c r="AG692" s="174"/>
      <c r="AH692" s="174"/>
      <c r="AI692" s="174"/>
      <c r="AJ692" s="174"/>
      <c r="AK692" s="174"/>
      <c r="AL692" s="174"/>
      <c r="AM692" s="174"/>
      <c r="AN692" s="174"/>
    </row>
    <row r="693" spans="1:155" s="186" customFormat="1" ht="18" customHeight="1">
      <c r="A693" s="710" t="s">
        <v>65</v>
      </c>
      <c r="B693" s="711"/>
      <c r="C693" s="711"/>
      <c r="D693" s="711"/>
      <c r="E693" s="711"/>
      <c r="F693" s="711"/>
      <c r="G693" s="711"/>
      <c r="H693" s="709" t="str">
        <f>IF(OR(Résultats!$BK22="Absent(e)",Résultats!$BK22="Incomplet"),"",Résultats!$BK22)</f>
        <v/>
      </c>
      <c r="I693" s="709"/>
      <c r="J693" s="172" t="str">
        <f>"/"</f>
        <v>/</v>
      </c>
      <c r="K693" s="171">
        <f>Résultats!$BK$2</f>
        <v>22</v>
      </c>
      <c r="L693" s="166"/>
      <c r="M693" s="166"/>
      <c r="N693" s="165"/>
      <c r="O693" s="170"/>
      <c r="P693" s="164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</row>
    <row r="694" spans="1:155" s="184" customFormat="1" ht="13.5" customHeight="1">
      <c r="A694" s="161" t="s">
        <v>81</v>
      </c>
      <c r="B694" s="162"/>
      <c r="C694" s="162"/>
      <c r="D694" s="162"/>
      <c r="E694" s="160"/>
      <c r="F694" s="159"/>
      <c r="G694" s="158"/>
      <c r="H694" s="157"/>
      <c r="I694" s="156"/>
      <c r="J694" s="155"/>
      <c r="K694" s="155"/>
      <c r="L694" s="155"/>
      <c r="M694" s="155"/>
      <c r="N694" s="154"/>
      <c r="O694" s="153"/>
      <c r="P694" s="152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  <c r="AC694" s="185"/>
      <c r="AD694" s="185"/>
      <c r="AE694" s="185"/>
      <c r="AF694" s="185"/>
      <c r="AG694" s="185"/>
      <c r="AH694" s="185"/>
      <c r="AI694" s="185"/>
      <c r="AJ694" s="185"/>
      <c r="AK694" s="185"/>
      <c r="AL694" s="185"/>
      <c r="AM694" s="185"/>
      <c r="AN694" s="185"/>
    </row>
    <row r="695" spans="1:155" s="173" customFormat="1" ht="13.5" customHeight="1">
      <c r="A695" s="161" t="s">
        <v>83</v>
      </c>
      <c r="B695" s="162"/>
      <c r="C695" s="162"/>
      <c r="D695" s="162"/>
      <c r="E695" s="160"/>
      <c r="F695" s="159"/>
      <c r="G695" s="158"/>
      <c r="H695" s="157"/>
      <c r="I695" s="156"/>
      <c r="J695" s="155"/>
      <c r="K695" s="155"/>
      <c r="L695" s="155"/>
      <c r="M695" s="155"/>
      <c r="N695" s="154"/>
      <c r="O695" s="153"/>
      <c r="P695" s="152"/>
      <c r="Q695" s="174"/>
      <c r="R695" s="174"/>
      <c r="S695" s="174"/>
      <c r="T695" s="174"/>
      <c r="U695" s="174"/>
      <c r="V695" s="174"/>
      <c r="W695" s="174"/>
      <c r="X695" s="174"/>
      <c r="Y695" s="174"/>
      <c r="Z695" s="174"/>
      <c r="AA695" s="174"/>
      <c r="AB695" s="174"/>
      <c r="AC695" s="174"/>
      <c r="AD695" s="174"/>
      <c r="AE695" s="174"/>
      <c r="AF695" s="174"/>
      <c r="AG695" s="174"/>
      <c r="AH695" s="174"/>
      <c r="AI695" s="174"/>
      <c r="AJ695" s="174"/>
      <c r="AK695" s="174"/>
      <c r="AL695" s="174"/>
      <c r="AM695" s="174"/>
      <c r="AN695" s="174"/>
    </row>
    <row r="696" spans="1:155" s="163" customFormat="1" ht="13.5" customHeight="1">
      <c r="A696" s="161" t="s">
        <v>82</v>
      </c>
      <c r="B696" s="160"/>
      <c r="C696" s="160"/>
      <c r="D696" s="160"/>
      <c r="E696" s="160"/>
      <c r="F696" s="159"/>
      <c r="G696" s="158"/>
      <c r="H696" s="157"/>
      <c r="I696" s="156"/>
      <c r="J696" s="155"/>
      <c r="K696" s="155"/>
      <c r="L696" s="155"/>
      <c r="M696" s="155"/>
      <c r="N696" s="154"/>
      <c r="O696" s="153"/>
      <c r="P696" s="152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</row>
    <row r="697" spans="1:155">
      <c r="A697" s="363"/>
      <c r="B697" s="150"/>
      <c r="C697" s="150"/>
      <c r="D697" s="149"/>
      <c r="E697" s="361"/>
      <c r="F697" s="361"/>
      <c r="G697" s="361"/>
      <c r="H697" s="361"/>
      <c r="I697" s="361"/>
      <c r="J697" s="361"/>
      <c r="K697" s="148"/>
      <c r="L697" s="147"/>
      <c r="M697" s="146"/>
      <c r="N697" s="361"/>
      <c r="O697" s="361"/>
      <c r="P697" s="361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  <c r="DB697" s="137"/>
      <c r="DC697" s="137"/>
      <c r="DD697" s="137"/>
      <c r="DE697" s="137"/>
      <c r="DF697" s="137"/>
      <c r="DG697" s="137"/>
      <c r="DH697" s="137"/>
      <c r="DI697" s="137"/>
      <c r="DJ697" s="137"/>
      <c r="DK697" s="137"/>
      <c r="DL697" s="137"/>
      <c r="DM697" s="137"/>
      <c r="DN697" s="137"/>
      <c r="DO697" s="137"/>
      <c r="DP697" s="137"/>
      <c r="DQ697" s="137"/>
      <c r="DR697" s="137"/>
      <c r="DS697" s="137"/>
      <c r="DT697" s="137"/>
      <c r="DU697" s="137"/>
      <c r="DV697" s="137"/>
      <c r="DW697" s="137"/>
      <c r="DX697" s="137"/>
      <c r="DY697" s="137"/>
      <c r="DZ697" s="137"/>
      <c r="EA697" s="137"/>
      <c r="EB697" s="137"/>
      <c r="EC697" s="137"/>
      <c r="ED697" s="137"/>
      <c r="EE697" s="137"/>
      <c r="EF697" s="137"/>
      <c r="EG697" s="137"/>
      <c r="EH697" s="137"/>
      <c r="EI697" s="137"/>
      <c r="EJ697" s="137"/>
      <c r="EK697" s="137"/>
      <c r="EL697" s="137"/>
      <c r="EM697" s="137"/>
      <c r="EN697" s="137"/>
      <c r="EO697" s="137"/>
      <c r="EP697" s="137"/>
      <c r="EQ697" s="137"/>
      <c r="ER697" s="137"/>
      <c r="ES697" s="137"/>
      <c r="ET697" s="137"/>
      <c r="EU697" s="137"/>
      <c r="EV697" s="137"/>
      <c r="EW697" s="137"/>
      <c r="EX697" s="137"/>
      <c r="EY697" s="137"/>
    </row>
    <row r="698" spans="1:155">
      <c r="A698" s="363"/>
      <c r="B698" s="150"/>
      <c r="C698" s="150"/>
      <c r="D698" s="149"/>
      <c r="E698" s="361"/>
      <c r="F698" s="361"/>
      <c r="G698" s="361"/>
      <c r="H698" s="361"/>
      <c r="I698" s="361"/>
      <c r="J698" s="361"/>
      <c r="K698" s="148"/>
      <c r="L698" s="147"/>
      <c r="M698" s="146"/>
      <c r="N698" s="361"/>
      <c r="O698" s="361"/>
      <c r="P698" s="361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  <c r="DE698" s="137"/>
      <c r="DF698" s="137"/>
      <c r="DG698" s="137"/>
      <c r="DH698" s="137"/>
      <c r="DI698" s="137"/>
      <c r="DJ698" s="137"/>
      <c r="DK698" s="137"/>
      <c r="DL698" s="137"/>
      <c r="DM698" s="137"/>
      <c r="DN698" s="137"/>
      <c r="DO698" s="137"/>
      <c r="DP698" s="137"/>
      <c r="DQ698" s="137"/>
      <c r="DR698" s="137"/>
      <c r="DS698" s="137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137"/>
      <c r="ED698" s="137"/>
      <c r="EE698" s="137"/>
      <c r="EF698" s="137"/>
      <c r="EG698" s="137"/>
      <c r="EH698" s="137"/>
      <c r="EI698" s="137"/>
      <c r="EJ698" s="137"/>
      <c r="EK698" s="137"/>
      <c r="EL698" s="137"/>
      <c r="EM698" s="137"/>
      <c r="EN698" s="137"/>
      <c r="EO698" s="137"/>
      <c r="EP698" s="137"/>
      <c r="EQ698" s="137"/>
      <c r="ER698" s="137"/>
      <c r="ES698" s="137"/>
      <c r="ET698" s="137"/>
      <c r="EU698" s="137"/>
      <c r="EV698" s="137"/>
      <c r="EW698" s="137"/>
      <c r="EX698" s="137"/>
      <c r="EY698" s="137"/>
    </row>
    <row r="700" spans="1:155" ht="15.5">
      <c r="A700" s="721"/>
      <c r="B700" s="721"/>
      <c r="C700" s="721"/>
      <c r="D700" s="721"/>
      <c r="E700" s="721"/>
      <c r="F700" s="721"/>
      <c r="G700" s="721"/>
      <c r="H700" s="721"/>
      <c r="I700" s="721"/>
      <c r="J700" s="721"/>
      <c r="K700" s="721"/>
      <c r="L700" s="721"/>
      <c r="M700" s="721"/>
      <c r="N700" s="721"/>
      <c r="O700" s="721"/>
      <c r="P700" s="721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137"/>
      <c r="ED700" s="137"/>
      <c r="EE700" s="137"/>
      <c r="EF700" s="137"/>
      <c r="EG700" s="137"/>
      <c r="EH700" s="137"/>
      <c r="EI700" s="137"/>
      <c r="EJ700" s="137"/>
      <c r="EK700" s="137"/>
      <c r="EL700" s="137"/>
      <c r="EM700" s="137"/>
      <c r="EN700" s="137"/>
      <c r="EO700" s="137"/>
      <c r="EP700" s="137"/>
      <c r="EQ700" s="137"/>
      <c r="ER700" s="137"/>
      <c r="ES700" s="137"/>
      <c r="ET700" s="137"/>
      <c r="EU700" s="137"/>
      <c r="EV700" s="137"/>
      <c r="EW700" s="137"/>
      <c r="EX700" s="137"/>
      <c r="EY700" s="137"/>
    </row>
    <row r="701" spans="1:155" ht="15.5">
      <c r="A701" s="722" t="s">
        <v>43</v>
      </c>
      <c r="B701" s="722"/>
      <c r="C701" s="722"/>
      <c r="D701" s="722"/>
      <c r="E701" s="722"/>
      <c r="F701" s="722"/>
      <c r="G701" s="722"/>
      <c r="H701" s="722"/>
      <c r="I701" s="722"/>
      <c r="J701" s="722"/>
      <c r="K701" s="722"/>
      <c r="L701" s="722"/>
      <c r="M701" s="722"/>
      <c r="N701" s="722"/>
      <c r="O701" s="722"/>
      <c r="P701" s="722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  <c r="DB701" s="137"/>
      <c r="DC701" s="137"/>
      <c r="DD701" s="137"/>
      <c r="DE701" s="137"/>
      <c r="DF701" s="137"/>
      <c r="DG701" s="137"/>
      <c r="DH701" s="137"/>
      <c r="DI701" s="137"/>
      <c r="DJ701" s="137"/>
      <c r="DK701" s="137"/>
      <c r="DL701" s="137"/>
      <c r="DM701" s="137"/>
      <c r="DN701" s="137"/>
      <c r="DO701" s="137"/>
      <c r="DP701" s="137"/>
      <c r="DQ701" s="137"/>
      <c r="DR701" s="137"/>
      <c r="DS701" s="137"/>
      <c r="DT701" s="137"/>
      <c r="DU701" s="137"/>
      <c r="DV701" s="137"/>
      <c r="DW701" s="137"/>
      <c r="DX701" s="137"/>
      <c r="DY701" s="137"/>
      <c r="DZ701" s="137"/>
      <c r="EA701" s="137"/>
      <c r="EB701" s="137"/>
      <c r="EC701" s="137"/>
      <c r="ED701" s="137"/>
      <c r="EE701" s="137"/>
      <c r="EF701" s="137"/>
      <c r="EG701" s="137"/>
      <c r="EH701" s="137"/>
      <c r="EI701" s="137"/>
      <c r="EJ701" s="137"/>
      <c r="EK701" s="137"/>
      <c r="EL701" s="137"/>
      <c r="EM701" s="137"/>
      <c r="EN701" s="137"/>
      <c r="EO701" s="137"/>
      <c r="EP701" s="137"/>
      <c r="EQ701" s="137"/>
      <c r="ER701" s="137"/>
      <c r="ES701" s="137"/>
      <c r="ET701" s="137"/>
      <c r="EU701" s="137"/>
      <c r="EV701" s="137"/>
      <c r="EW701" s="137"/>
      <c r="EX701" s="137"/>
      <c r="EY701" s="137"/>
    </row>
    <row r="702" spans="1:155">
      <c r="A702" s="213"/>
      <c r="B702" s="150"/>
      <c r="C702" s="150"/>
      <c r="D702" s="149"/>
      <c r="E702" s="150"/>
      <c r="F702" s="150"/>
      <c r="G702" s="150"/>
      <c r="H702" s="150"/>
      <c r="I702" s="150"/>
      <c r="J702" s="361"/>
      <c r="K702" s="148"/>
      <c r="L702" s="147"/>
      <c r="M702" s="146"/>
      <c r="N702" s="150"/>
      <c r="O702" s="150"/>
      <c r="P702" s="198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  <c r="DB702" s="137"/>
      <c r="DC702" s="137"/>
      <c r="DD702" s="137"/>
      <c r="DE702" s="137"/>
      <c r="DF702" s="137"/>
      <c r="DG702" s="137"/>
      <c r="DH702" s="137"/>
      <c r="DI702" s="137"/>
      <c r="DJ702" s="137"/>
      <c r="DK702" s="137"/>
      <c r="DL702" s="137"/>
      <c r="DM702" s="137"/>
      <c r="DN702" s="137"/>
      <c r="DO702" s="137"/>
      <c r="DP702" s="137"/>
      <c r="DQ702" s="137"/>
      <c r="DR702" s="137"/>
      <c r="DS702" s="137"/>
      <c r="DT702" s="137"/>
      <c r="DU702" s="137"/>
      <c r="DV702" s="137"/>
      <c r="DW702" s="137"/>
      <c r="DX702" s="137"/>
      <c r="DY702" s="137"/>
      <c r="DZ702" s="137"/>
      <c r="EA702" s="137"/>
      <c r="EB702" s="137"/>
      <c r="EC702" s="137"/>
      <c r="ED702" s="137"/>
      <c r="EE702" s="137"/>
      <c r="EF702" s="137"/>
      <c r="EG702" s="137"/>
      <c r="EH702" s="137"/>
      <c r="EI702" s="137"/>
      <c r="EJ702" s="137"/>
      <c r="EK702" s="137"/>
      <c r="EL702" s="137"/>
      <c r="EM702" s="137"/>
      <c r="EN702" s="137"/>
      <c r="EO702" s="137"/>
      <c r="EP702" s="137"/>
      <c r="EQ702" s="137"/>
      <c r="ER702" s="137"/>
      <c r="ES702" s="137"/>
      <c r="ET702" s="137"/>
      <c r="EU702" s="137"/>
      <c r="EV702" s="137"/>
      <c r="EW702" s="137"/>
      <c r="EX702" s="137"/>
      <c r="EY702" s="137"/>
    </row>
    <row r="703" spans="1:155" ht="18">
      <c r="A703" s="723" t="s">
        <v>253</v>
      </c>
      <c r="B703" s="723"/>
      <c r="C703" s="723"/>
      <c r="D703" s="723"/>
      <c r="E703" s="723"/>
      <c r="F703" s="723"/>
      <c r="G703" s="723"/>
      <c r="H703" s="723"/>
      <c r="I703" s="723"/>
      <c r="J703" s="723"/>
      <c r="K703" s="723"/>
      <c r="L703" s="723"/>
      <c r="M703" s="723"/>
      <c r="N703" s="723"/>
      <c r="O703" s="723"/>
      <c r="P703" s="723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  <c r="DB703" s="137"/>
      <c r="DC703" s="137"/>
      <c r="DD703" s="137"/>
      <c r="DE703" s="137"/>
      <c r="DF703" s="137"/>
      <c r="DG703" s="137"/>
      <c r="DH703" s="137"/>
      <c r="DI703" s="137"/>
      <c r="DJ703" s="137"/>
      <c r="DK703" s="137"/>
      <c r="DL703" s="137"/>
      <c r="DM703" s="137"/>
      <c r="DN703" s="137"/>
      <c r="DO703" s="137"/>
      <c r="DP703" s="137"/>
      <c r="DQ703" s="137"/>
      <c r="DR703" s="137"/>
      <c r="DS703" s="137"/>
      <c r="DT703" s="137"/>
      <c r="DU703" s="137"/>
      <c r="DV703" s="137"/>
      <c r="DW703" s="137"/>
      <c r="DX703" s="137"/>
      <c r="DY703" s="137"/>
      <c r="DZ703" s="137"/>
      <c r="EA703" s="137"/>
      <c r="EB703" s="137"/>
      <c r="EC703" s="137"/>
      <c r="ED703" s="137"/>
      <c r="EE703" s="137"/>
      <c r="EF703" s="137"/>
      <c r="EG703" s="137"/>
      <c r="EH703" s="137"/>
      <c r="EI703" s="137"/>
      <c r="EJ703" s="137"/>
      <c r="EK703" s="137"/>
      <c r="EL703" s="137"/>
      <c r="EM703" s="137"/>
      <c r="EN703" s="137"/>
      <c r="EO703" s="137"/>
      <c r="EP703" s="137"/>
      <c r="EQ703" s="137"/>
      <c r="ER703" s="137"/>
      <c r="ES703" s="137"/>
      <c r="ET703" s="137"/>
      <c r="EU703" s="137"/>
      <c r="EV703" s="137"/>
      <c r="EW703" s="137"/>
      <c r="EX703" s="137"/>
      <c r="EY703" s="137"/>
    </row>
    <row r="704" spans="1:155">
      <c r="A704" s="213"/>
      <c r="B704" s="150"/>
      <c r="C704" s="150"/>
      <c r="D704" s="149"/>
      <c r="E704" s="150"/>
      <c r="F704" s="150"/>
      <c r="G704" s="150"/>
      <c r="H704" s="150"/>
      <c r="I704" s="150"/>
      <c r="J704" s="361"/>
      <c r="K704" s="148"/>
      <c r="L704" s="147"/>
      <c r="M704" s="146"/>
      <c r="N704" s="150"/>
      <c r="O704" s="150"/>
      <c r="P704" s="198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  <c r="DB704" s="137"/>
      <c r="DC704" s="137"/>
      <c r="DD704" s="137"/>
      <c r="DE704" s="137"/>
      <c r="DF704" s="137"/>
      <c r="DG704" s="137"/>
      <c r="DH704" s="137"/>
      <c r="DI704" s="137"/>
      <c r="DJ704" s="137"/>
      <c r="DK704" s="137"/>
      <c r="DL704" s="137"/>
      <c r="DM704" s="137"/>
      <c r="DN704" s="137"/>
      <c r="DO704" s="137"/>
      <c r="DP704" s="137"/>
      <c r="DQ704" s="137"/>
      <c r="DR704" s="137"/>
      <c r="DS704" s="137"/>
      <c r="DT704" s="137"/>
      <c r="DU704" s="137"/>
      <c r="DV704" s="137"/>
      <c r="DW704" s="137"/>
      <c r="DX704" s="137"/>
      <c r="DY704" s="137"/>
      <c r="DZ704" s="137"/>
      <c r="EA704" s="137"/>
      <c r="EB704" s="137"/>
      <c r="EC704" s="137"/>
      <c r="ED704" s="137"/>
      <c r="EE704" s="137"/>
      <c r="EF704" s="137"/>
      <c r="EG704" s="137"/>
      <c r="EH704" s="137"/>
      <c r="EI704" s="137"/>
      <c r="EJ704" s="137"/>
      <c r="EK704" s="137"/>
      <c r="EL704" s="137"/>
      <c r="EM704" s="137"/>
      <c r="EN704" s="137"/>
      <c r="EO704" s="137"/>
      <c r="EP704" s="137"/>
      <c r="EQ704" s="137"/>
      <c r="ER704" s="137"/>
      <c r="ES704" s="137"/>
      <c r="ET704" s="137"/>
      <c r="EU704" s="137"/>
      <c r="EV704" s="137"/>
      <c r="EW704" s="137"/>
      <c r="EX704" s="137"/>
      <c r="EY704" s="137"/>
    </row>
    <row r="705" spans="1:155">
      <c r="A705" s="213"/>
      <c r="B705" s="720">
        <f>'Encodage réponses Es'!$B$1:$I$1</f>
        <v>0</v>
      </c>
      <c r="C705" s="720"/>
      <c r="D705" s="720"/>
      <c r="E705" s="720"/>
      <c r="F705" s="720"/>
      <c r="G705" s="720"/>
      <c r="H705" s="720"/>
      <c r="I705" s="720"/>
      <c r="J705" s="720"/>
      <c r="K705" s="720"/>
      <c r="L705" s="720"/>
      <c r="M705" s="720"/>
      <c r="N705" s="720"/>
      <c r="O705" s="150"/>
      <c r="P705" s="198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  <c r="DB705" s="137"/>
      <c r="DC705" s="137"/>
      <c r="DD705" s="137"/>
      <c r="DE705" s="137"/>
      <c r="DF705" s="137"/>
      <c r="DG705" s="137"/>
      <c r="DH705" s="137"/>
      <c r="DI705" s="137"/>
      <c r="DJ705" s="137"/>
      <c r="DK705" s="137"/>
      <c r="DL705" s="137"/>
      <c r="DM705" s="137"/>
      <c r="DN705" s="137"/>
      <c r="DO705" s="137"/>
      <c r="DP705" s="137"/>
      <c r="DQ705" s="137"/>
      <c r="DR705" s="137"/>
      <c r="DS705" s="137"/>
      <c r="DT705" s="137"/>
      <c r="DU705" s="137"/>
      <c r="DV705" s="137"/>
      <c r="DW705" s="137"/>
      <c r="DX705" s="137"/>
      <c r="DY705" s="137"/>
      <c r="DZ705" s="137"/>
      <c r="EA705" s="137"/>
      <c r="EB705" s="137"/>
      <c r="EC705" s="137"/>
      <c r="ED705" s="137"/>
      <c r="EE705" s="137"/>
      <c r="EF705" s="137"/>
      <c r="EG705" s="137"/>
      <c r="EH705" s="137"/>
      <c r="EI705" s="137"/>
      <c r="EJ705" s="137"/>
      <c r="EK705" s="137"/>
      <c r="EL705" s="137"/>
      <c r="EM705" s="137"/>
      <c r="EN705" s="137"/>
      <c r="EO705" s="137"/>
      <c r="EP705" s="137"/>
      <c r="EQ705" s="137"/>
      <c r="ER705" s="137"/>
      <c r="ES705" s="137"/>
      <c r="ET705" s="137"/>
      <c r="EU705" s="137"/>
      <c r="EV705" s="137"/>
      <c r="EW705" s="137"/>
      <c r="EX705" s="137"/>
      <c r="EY705" s="137"/>
    </row>
    <row r="706" spans="1:155" ht="27" customHeight="1">
      <c r="A706" s="238" t="s">
        <v>44</v>
      </c>
      <c r="B706" s="238">
        <f>'Encodage réponses Es'!$C$3</f>
        <v>0</v>
      </c>
      <c r="C706" s="150"/>
      <c r="D706" s="149"/>
      <c r="E706" s="150"/>
      <c r="F706" s="150"/>
      <c r="G706" s="150"/>
      <c r="H706" s="150"/>
      <c r="I706" s="150"/>
      <c r="J706" s="361"/>
      <c r="K706" s="148"/>
      <c r="L706" s="147"/>
      <c r="M706" s="146"/>
      <c r="N706" s="150"/>
      <c r="O706" s="150"/>
      <c r="P706" s="198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  <c r="DB706" s="137"/>
      <c r="DC706" s="137"/>
      <c r="DD706" s="137"/>
      <c r="DE706" s="137"/>
      <c r="DF706" s="137"/>
      <c r="DG706" s="137"/>
      <c r="DH706" s="137"/>
      <c r="DI706" s="137"/>
      <c r="DJ706" s="137"/>
      <c r="DK706" s="137"/>
      <c r="DL706" s="137"/>
      <c r="DM706" s="137"/>
      <c r="DN706" s="137"/>
      <c r="DO706" s="137"/>
      <c r="DP706" s="137"/>
      <c r="DQ706" s="137"/>
      <c r="DR706" s="137"/>
      <c r="DS706" s="137"/>
      <c r="DT706" s="137"/>
      <c r="DU706" s="137"/>
      <c r="DV706" s="137"/>
      <c r="DW706" s="137"/>
      <c r="DX706" s="137"/>
      <c r="DY706" s="137"/>
      <c r="DZ706" s="137"/>
      <c r="EA706" s="137"/>
      <c r="EB706" s="137"/>
      <c r="EC706" s="137"/>
      <c r="ED706" s="137"/>
      <c r="EE706" s="137"/>
      <c r="EF706" s="137"/>
      <c r="EG706" s="137"/>
      <c r="EH706" s="137"/>
      <c r="EI706" s="137"/>
      <c r="EJ706" s="137"/>
      <c r="EK706" s="137"/>
      <c r="EL706" s="137"/>
      <c r="EM706" s="137"/>
      <c r="EN706" s="137"/>
      <c r="EO706" s="137"/>
      <c r="EP706" s="137"/>
      <c r="EQ706" s="137"/>
      <c r="ER706" s="137"/>
      <c r="ES706" s="137"/>
      <c r="ET706" s="137"/>
      <c r="EU706" s="137"/>
      <c r="EV706" s="137"/>
      <c r="EW706" s="137"/>
      <c r="EX706" s="137"/>
      <c r="EY706" s="137"/>
    </row>
    <row r="707" spans="1:155" ht="15.5">
      <c r="A707" s="724" t="str">
        <f>CONCATENATE("Synthèse des résultats de l'élève : ",Résultats!$E23," ",Résultats!$F23)</f>
        <v xml:space="preserve">Synthèse des résultats de l'élève :  </v>
      </c>
      <c r="B707" s="724"/>
      <c r="C707" s="724"/>
      <c r="D707" s="724"/>
      <c r="E707" s="724"/>
      <c r="F707" s="724"/>
      <c r="G707" s="724"/>
      <c r="H707" s="724"/>
      <c r="I707" s="724"/>
      <c r="J707" s="724"/>
      <c r="K707" s="724"/>
      <c r="L707" s="237"/>
      <c r="M707" s="718" t="str">
        <f>IF(Résultats!$J706="Absent(e)","Absent(e)",IF(Résultats!$J706="Incomplet","Incomplet",""))</f>
        <v/>
      </c>
      <c r="N707" s="718"/>
      <c r="O707" s="718"/>
      <c r="P707" s="718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  <c r="DB707" s="137"/>
      <c r="DC707" s="137"/>
      <c r="DD707" s="137"/>
      <c r="DE707" s="137"/>
      <c r="DF707" s="137"/>
      <c r="DG707" s="137"/>
      <c r="DH707" s="137"/>
      <c r="DI707" s="137"/>
      <c r="DJ707" s="137"/>
      <c r="DK707" s="137"/>
      <c r="DL707" s="137"/>
      <c r="DM707" s="137"/>
      <c r="DN707" s="137"/>
      <c r="DO707" s="137"/>
      <c r="DP707" s="137"/>
      <c r="DQ707" s="137"/>
      <c r="DR707" s="137"/>
      <c r="DS707" s="137"/>
      <c r="DT707" s="137"/>
      <c r="DU707" s="137"/>
      <c r="DV707" s="137"/>
      <c r="DW707" s="137"/>
      <c r="DX707" s="137"/>
      <c r="DY707" s="137"/>
      <c r="DZ707" s="137"/>
      <c r="EA707" s="137"/>
      <c r="EB707" s="137"/>
      <c r="EC707" s="137"/>
      <c r="ED707" s="137"/>
      <c r="EE707" s="137"/>
      <c r="EF707" s="137"/>
      <c r="EG707" s="137"/>
      <c r="EH707" s="137"/>
      <c r="EI707" s="137"/>
      <c r="EJ707" s="137"/>
      <c r="EK707" s="137"/>
      <c r="EL707" s="137"/>
      <c r="EM707" s="137"/>
      <c r="EN707" s="137"/>
      <c r="EO707" s="137"/>
      <c r="EP707" s="137"/>
      <c r="EQ707" s="137"/>
      <c r="ER707" s="137"/>
      <c r="ES707" s="137"/>
      <c r="ET707" s="137"/>
      <c r="EU707" s="137"/>
      <c r="EV707" s="137"/>
      <c r="EW707" s="137"/>
      <c r="EX707" s="137"/>
      <c r="EY707" s="137"/>
    </row>
    <row r="708" spans="1:155" ht="15.5">
      <c r="A708" s="236"/>
      <c r="B708" s="235"/>
      <c r="C708" s="150"/>
      <c r="D708" s="149"/>
      <c r="E708" s="150"/>
      <c r="F708" s="150"/>
      <c r="G708" s="150"/>
      <c r="H708" s="150"/>
      <c r="I708" s="150"/>
      <c r="J708" s="361"/>
      <c r="K708" s="148"/>
      <c r="L708" s="147"/>
      <c r="M708" s="146"/>
      <c r="N708" s="150"/>
      <c r="O708" s="150"/>
      <c r="P708" s="198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  <c r="DB708" s="137"/>
      <c r="DC708" s="137"/>
      <c r="DD708" s="137"/>
      <c r="DE708" s="137"/>
      <c r="DF708" s="137"/>
      <c r="DG708" s="137"/>
      <c r="DH708" s="137"/>
      <c r="DI708" s="137"/>
      <c r="DJ708" s="137"/>
      <c r="DK708" s="137"/>
      <c r="DL708" s="137"/>
      <c r="DM708" s="137"/>
      <c r="DN708" s="137"/>
      <c r="DO708" s="137"/>
      <c r="DP708" s="137"/>
      <c r="DQ708" s="137"/>
      <c r="DR708" s="137"/>
      <c r="DS708" s="137"/>
      <c r="DT708" s="137"/>
      <c r="DU708" s="137"/>
      <c r="DV708" s="137"/>
      <c r="DW708" s="137"/>
      <c r="DX708" s="137"/>
      <c r="DY708" s="137"/>
      <c r="DZ708" s="137"/>
      <c r="EA708" s="137"/>
      <c r="EB708" s="137"/>
      <c r="EC708" s="137"/>
      <c r="ED708" s="137"/>
      <c r="EE708" s="137"/>
      <c r="EF708" s="137"/>
      <c r="EG708" s="137"/>
      <c r="EH708" s="137"/>
      <c r="EI708" s="137"/>
      <c r="EJ708" s="137"/>
      <c r="EK708" s="137"/>
      <c r="EL708" s="137"/>
      <c r="EM708" s="137"/>
      <c r="EN708" s="137"/>
      <c r="EO708" s="137"/>
      <c r="EP708" s="137"/>
      <c r="EQ708" s="137"/>
      <c r="ER708" s="137"/>
      <c r="ES708" s="137"/>
      <c r="ET708" s="137"/>
      <c r="EU708" s="137"/>
      <c r="EV708" s="137"/>
      <c r="EW708" s="137"/>
      <c r="EX708" s="137"/>
      <c r="EY708" s="137"/>
    </row>
    <row r="709" spans="1:155" s="173" customFormat="1" ht="18" customHeight="1">
      <c r="A709" s="234" t="s">
        <v>47</v>
      </c>
      <c r="B709" s="233"/>
      <c r="C709" s="362"/>
      <c r="D709" s="228"/>
      <c r="E709" s="232"/>
      <c r="F709" s="232"/>
      <c r="G709" s="232"/>
      <c r="H709" s="232"/>
      <c r="I709" s="232"/>
      <c r="J709" s="231"/>
      <c r="K709" s="230"/>
      <c r="L709" s="229"/>
      <c r="M709" s="228"/>
      <c r="N709" s="227" t="str">
        <f>IF(OR(Résultats!$J23="Absent(e)",Résultats!$J23="Incomplet"),"",Résultats!$J23)</f>
        <v/>
      </c>
      <c r="O709" s="226" t="str">
        <f>"/"</f>
        <v>/</v>
      </c>
      <c r="P709" s="225">
        <f>Résultats!$J$4</f>
        <v>80</v>
      </c>
      <c r="Q709" s="174"/>
      <c r="R709" s="174"/>
      <c r="S709" s="174"/>
      <c r="T709" s="174"/>
      <c r="U709" s="174"/>
      <c r="V709" s="174"/>
      <c r="W709" s="174"/>
      <c r="X709" s="174"/>
      <c r="Y709" s="174"/>
      <c r="Z709" s="174"/>
      <c r="AA709" s="174"/>
      <c r="AB709" s="174"/>
      <c r="AC709" s="174"/>
      <c r="AD709" s="174"/>
      <c r="AE709" s="174"/>
      <c r="AF709" s="174"/>
      <c r="AG709" s="174"/>
      <c r="AH709" s="174"/>
      <c r="AI709" s="174"/>
      <c r="AJ709" s="174"/>
      <c r="AK709" s="174"/>
      <c r="AL709" s="174"/>
      <c r="AM709" s="174"/>
      <c r="AN709" s="174"/>
    </row>
    <row r="710" spans="1:155" ht="14">
      <c r="A710" s="224"/>
      <c r="B710" s="221"/>
      <c r="C710" s="220"/>
      <c r="D710" s="219"/>
      <c r="E710" s="218"/>
      <c r="F710" s="218"/>
      <c r="G710" s="218"/>
      <c r="H710" s="218"/>
      <c r="I710" s="218"/>
      <c r="J710" s="217"/>
      <c r="K710" s="216"/>
      <c r="L710" s="215"/>
      <c r="M710" s="214"/>
      <c r="N710" s="219"/>
      <c r="O710" s="219"/>
      <c r="P710" s="223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  <c r="DB710" s="137"/>
      <c r="DC710" s="137"/>
      <c r="DD710" s="137"/>
      <c r="DE710" s="137"/>
      <c r="DF710" s="137"/>
      <c r="DG710" s="137"/>
      <c r="DH710" s="137"/>
      <c r="DI710" s="137"/>
      <c r="DJ710" s="137"/>
      <c r="DK710" s="137"/>
      <c r="DL710" s="137"/>
      <c r="DM710" s="137"/>
      <c r="DN710" s="137"/>
      <c r="DO710" s="137"/>
      <c r="DP710" s="137"/>
      <c r="DQ710" s="137"/>
      <c r="DR710" s="137"/>
      <c r="DS710" s="137"/>
      <c r="DT710" s="137"/>
      <c r="DU710" s="137"/>
      <c r="DV710" s="137"/>
      <c r="DW710" s="137"/>
      <c r="DX710" s="137"/>
      <c r="DY710" s="137"/>
      <c r="DZ710" s="137"/>
      <c r="EA710" s="137"/>
      <c r="EB710" s="137"/>
      <c r="EC710" s="137"/>
      <c r="ED710" s="137"/>
      <c r="EE710" s="137"/>
      <c r="EF710" s="137"/>
      <c r="EG710" s="137"/>
      <c r="EH710" s="137"/>
      <c r="EI710" s="137"/>
      <c r="EJ710" s="137"/>
      <c r="EK710" s="137"/>
      <c r="EL710" s="137"/>
      <c r="EM710" s="137"/>
      <c r="EN710" s="137"/>
      <c r="EO710" s="137"/>
      <c r="EP710" s="137"/>
      <c r="EQ710" s="137"/>
      <c r="ER710" s="137"/>
      <c r="ES710" s="137"/>
      <c r="ET710" s="137"/>
      <c r="EU710" s="137"/>
      <c r="EV710" s="137"/>
      <c r="EW710" s="137"/>
      <c r="EX710" s="137"/>
      <c r="EY710" s="137"/>
    </row>
    <row r="711" spans="1:155" ht="15.5">
      <c r="A711" s="222"/>
      <c r="B711" s="221"/>
      <c r="C711" s="220"/>
      <c r="D711" s="219"/>
      <c r="E711" s="218"/>
      <c r="F711" s="218"/>
      <c r="G711" s="218"/>
      <c r="H711" s="218"/>
      <c r="I711" s="218"/>
      <c r="J711" s="217"/>
      <c r="K711" s="216"/>
      <c r="L711" s="215"/>
      <c r="M711" s="214"/>
      <c r="N711" s="719" t="str">
        <f>IF(N709="","",N709/P709)</f>
        <v/>
      </c>
      <c r="O711" s="719"/>
      <c r="P711" s="719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  <c r="DB711" s="137"/>
      <c r="DC711" s="137"/>
      <c r="DD711" s="137"/>
      <c r="DE711" s="137"/>
      <c r="DF711" s="137"/>
      <c r="DG711" s="137"/>
      <c r="DH711" s="137"/>
      <c r="DI711" s="137"/>
      <c r="DJ711" s="137"/>
      <c r="DK711" s="137"/>
      <c r="DL711" s="137"/>
      <c r="DM711" s="137"/>
      <c r="DN711" s="137"/>
      <c r="DO711" s="137"/>
      <c r="DP711" s="137"/>
      <c r="DQ711" s="137"/>
      <c r="DR711" s="137"/>
      <c r="DS711" s="137"/>
      <c r="DT711" s="137"/>
      <c r="DU711" s="137"/>
      <c r="DV711" s="137"/>
      <c r="DW711" s="137"/>
      <c r="DX711" s="137"/>
      <c r="DY711" s="137"/>
      <c r="DZ711" s="137"/>
      <c r="EA711" s="137"/>
      <c r="EB711" s="137"/>
      <c r="EC711" s="137"/>
      <c r="ED711" s="137"/>
      <c r="EE711" s="137"/>
      <c r="EF711" s="137"/>
      <c r="EG711" s="137"/>
      <c r="EH711" s="137"/>
      <c r="EI711" s="137"/>
      <c r="EJ711" s="137"/>
      <c r="EK711" s="137"/>
      <c r="EL711" s="137"/>
      <c r="EM711" s="137"/>
      <c r="EN711" s="137"/>
      <c r="EO711" s="137"/>
      <c r="EP711" s="137"/>
      <c r="EQ711" s="137"/>
      <c r="ER711" s="137"/>
      <c r="ES711" s="137"/>
      <c r="ET711" s="137"/>
      <c r="EU711" s="137"/>
      <c r="EV711" s="137"/>
      <c r="EW711" s="137"/>
      <c r="EX711" s="137"/>
      <c r="EY711" s="137"/>
    </row>
    <row r="712" spans="1:155">
      <c r="A712" s="213"/>
      <c r="B712" s="150"/>
      <c r="C712" s="150"/>
      <c r="D712" s="149"/>
      <c r="E712" s="150"/>
      <c r="F712" s="150"/>
      <c r="G712" s="150"/>
      <c r="H712" s="150"/>
      <c r="I712" s="150"/>
      <c r="J712" s="361"/>
      <c r="K712" s="148"/>
      <c r="L712" s="147"/>
      <c r="M712" s="212"/>
      <c r="N712" s="149"/>
      <c r="O712" s="149"/>
      <c r="P712" s="198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  <c r="DB712" s="137"/>
      <c r="DC712" s="137"/>
      <c r="DD712" s="137"/>
      <c r="DE712" s="137"/>
      <c r="DF712" s="137"/>
      <c r="DG712" s="137"/>
      <c r="DH712" s="137"/>
      <c r="DI712" s="137"/>
      <c r="DJ712" s="137"/>
      <c r="DK712" s="137"/>
      <c r="DL712" s="137"/>
      <c r="DM712" s="137"/>
      <c r="DN712" s="137"/>
      <c r="DO712" s="137"/>
      <c r="DP712" s="137"/>
      <c r="DQ712" s="137"/>
      <c r="DR712" s="137"/>
      <c r="DS712" s="137"/>
      <c r="DT712" s="137"/>
      <c r="DU712" s="137"/>
      <c r="DV712" s="137"/>
      <c r="DW712" s="137"/>
      <c r="DX712" s="137"/>
      <c r="DY712" s="137"/>
      <c r="DZ712" s="137"/>
      <c r="EA712" s="137"/>
      <c r="EB712" s="137"/>
      <c r="EC712" s="137"/>
      <c r="ED712" s="137"/>
      <c r="EE712" s="137"/>
      <c r="EF712" s="137"/>
      <c r="EG712" s="137"/>
      <c r="EH712" s="137"/>
      <c r="EI712" s="137"/>
      <c r="EJ712" s="137"/>
      <c r="EK712" s="137"/>
      <c r="EL712" s="137"/>
      <c r="EM712" s="137"/>
      <c r="EN712" s="137"/>
      <c r="EO712" s="137"/>
      <c r="EP712" s="137"/>
      <c r="EQ712" s="137"/>
      <c r="ER712" s="137"/>
      <c r="ES712" s="137"/>
      <c r="ET712" s="137"/>
      <c r="EU712" s="137"/>
      <c r="EV712" s="137"/>
      <c r="EW712" s="137"/>
      <c r="EX712" s="137"/>
      <c r="EY712" s="137"/>
    </row>
    <row r="713" spans="1:155" s="173" customFormat="1" ht="27" customHeight="1">
      <c r="A713" s="183" t="s">
        <v>57</v>
      </c>
      <c r="B713" s="182"/>
      <c r="C713" s="181"/>
      <c r="D713" s="181"/>
      <c r="E713" s="180"/>
      <c r="F713" s="180"/>
      <c r="G713" s="180"/>
      <c r="H713" s="179"/>
      <c r="I713" s="179"/>
      <c r="J713" s="706" t="str">
        <f>IF(Résultats!$M23="","",Résultats!$M23)</f>
        <v/>
      </c>
      <c r="K713" s="706"/>
      <c r="L713" s="706"/>
      <c r="M713" s="178" t="str">
        <f>"/"</f>
        <v>/</v>
      </c>
      <c r="N713" s="177">
        <f>Résultats!$M$4</f>
        <v>40</v>
      </c>
      <c r="O713" s="176"/>
      <c r="P713" s="175" t="str">
        <f>IF(OR(J713="",J713="Absent(e)",J713="Incomplet"),"",J713/N713)</f>
        <v/>
      </c>
      <c r="Q713" s="174"/>
      <c r="R713" s="174"/>
      <c r="S713" s="174"/>
      <c r="T713" s="174"/>
      <c r="U713" s="174"/>
      <c r="V713" s="174"/>
      <c r="W713" s="174"/>
      <c r="X713" s="174"/>
      <c r="Y713" s="174"/>
      <c r="Z713" s="174"/>
      <c r="AA713" s="174"/>
      <c r="AB713" s="174"/>
      <c r="AC713" s="174"/>
      <c r="AD713" s="174"/>
      <c r="AE713" s="174"/>
      <c r="AF713" s="174"/>
      <c r="AG713" s="174"/>
      <c r="AH713" s="174"/>
      <c r="AI713" s="174"/>
      <c r="AJ713" s="174"/>
      <c r="AK713" s="174"/>
      <c r="AL713" s="174"/>
      <c r="AM713" s="174"/>
      <c r="AN713" s="174"/>
    </row>
    <row r="714" spans="1:155" s="173" customFormat="1" ht="18" customHeight="1">
      <c r="A714" s="707" t="s">
        <v>73</v>
      </c>
      <c r="B714" s="708"/>
      <c r="C714" s="708"/>
      <c r="D714" s="708"/>
      <c r="E714" s="708"/>
      <c r="F714" s="358"/>
      <c r="G714" s="358"/>
      <c r="H714" s="709" t="str">
        <f>IF(OR(Résultats!$AA23="Absent(e)",Résultats!$AA23="Incomplet"),"",Résultats!$AA23)</f>
        <v/>
      </c>
      <c r="I714" s="709"/>
      <c r="J714" s="168" t="str">
        <f>"/"</f>
        <v>/</v>
      </c>
      <c r="K714" s="167">
        <f>Résultats!$AA$2</f>
        <v>19</v>
      </c>
      <c r="L714" s="191"/>
      <c r="M714" s="191"/>
      <c r="N714" s="190"/>
      <c r="O714" s="189"/>
      <c r="P714" s="188"/>
      <c r="R714" s="174"/>
      <c r="S714" s="174"/>
      <c r="T714" s="174"/>
      <c r="U714" s="174"/>
      <c r="V714" s="174"/>
      <c r="W714" s="174"/>
      <c r="X714" s="174"/>
      <c r="Y714" s="174"/>
      <c r="Z714" s="174"/>
      <c r="AA714" s="174"/>
      <c r="AB714" s="174"/>
      <c r="AC714" s="174"/>
      <c r="AD714" s="174"/>
      <c r="AE714" s="174"/>
      <c r="AF714" s="174"/>
      <c r="AG714" s="174"/>
      <c r="AH714" s="174"/>
      <c r="AI714" s="174"/>
      <c r="AJ714" s="174"/>
      <c r="AK714" s="174"/>
      <c r="AL714" s="174"/>
      <c r="AM714" s="174"/>
      <c r="AN714" s="174"/>
    </row>
    <row r="715" spans="1:155" s="173" customFormat="1" ht="13.5" customHeight="1">
      <c r="A715" s="197" t="s">
        <v>139</v>
      </c>
      <c r="B715" s="196"/>
      <c r="C715" s="196"/>
      <c r="D715" s="196"/>
      <c r="E715" s="196"/>
      <c r="F715" s="196"/>
      <c r="G715" s="196"/>
      <c r="H715" s="195"/>
      <c r="I715" s="194"/>
      <c r="J715" s="193"/>
      <c r="K715" s="192"/>
      <c r="L715" s="191"/>
      <c r="M715" s="191"/>
      <c r="N715" s="190"/>
      <c r="O715" s="189"/>
      <c r="P715" s="188"/>
      <c r="R715" s="174"/>
      <c r="S715" s="174"/>
      <c r="T715" s="174"/>
      <c r="U715" s="174"/>
      <c r="V715" s="174"/>
      <c r="W715" s="174"/>
      <c r="X715" s="174"/>
      <c r="Y715" s="174"/>
      <c r="Z715" s="174"/>
      <c r="AA715" s="174"/>
      <c r="AB715" s="174"/>
      <c r="AC715" s="174"/>
      <c r="AD715" s="174"/>
      <c r="AE715" s="174"/>
      <c r="AF715" s="174"/>
      <c r="AG715" s="174"/>
      <c r="AH715" s="174"/>
      <c r="AI715" s="174"/>
      <c r="AJ715" s="174"/>
      <c r="AK715" s="174"/>
      <c r="AL715" s="174"/>
      <c r="AM715" s="174"/>
      <c r="AN715" s="174"/>
    </row>
    <row r="716" spans="1:155" s="173" customFormat="1" ht="13.5" customHeight="1">
      <c r="A716" s="197" t="s">
        <v>142</v>
      </c>
      <c r="B716" s="196"/>
      <c r="C716" s="196"/>
      <c r="D716" s="196"/>
      <c r="E716" s="196"/>
      <c r="F716" s="196"/>
      <c r="G716" s="196"/>
      <c r="H716" s="195"/>
      <c r="I716" s="194"/>
      <c r="J716" s="193"/>
      <c r="K716" s="192"/>
      <c r="L716" s="191"/>
      <c r="M716" s="191"/>
      <c r="N716" s="190"/>
      <c r="O716" s="189"/>
      <c r="P716" s="188"/>
      <c r="R716" s="174"/>
      <c r="S716" s="174"/>
      <c r="T716" s="174"/>
      <c r="U716" s="174"/>
      <c r="V716" s="174"/>
      <c r="W716" s="174"/>
      <c r="X716" s="174"/>
      <c r="Y716" s="174"/>
      <c r="Z716" s="174"/>
      <c r="AA716" s="174"/>
      <c r="AB716" s="174"/>
      <c r="AC716" s="174"/>
      <c r="AD716" s="174"/>
      <c r="AE716" s="174"/>
      <c r="AF716" s="174"/>
      <c r="AG716" s="174"/>
      <c r="AH716" s="174"/>
      <c r="AI716" s="174"/>
      <c r="AJ716" s="174"/>
      <c r="AK716" s="174"/>
      <c r="AL716" s="174"/>
      <c r="AM716" s="174"/>
      <c r="AN716" s="174"/>
    </row>
    <row r="717" spans="1:155" s="186" customFormat="1" ht="13.5" customHeight="1">
      <c r="A717" s="197" t="s">
        <v>74</v>
      </c>
      <c r="B717" s="211"/>
      <c r="C717" s="211"/>
      <c r="D717" s="211"/>
      <c r="E717" s="211"/>
      <c r="F717" s="211"/>
      <c r="G717" s="211"/>
      <c r="H717" s="210"/>
      <c r="I717" s="209"/>
      <c r="J717" s="208"/>
      <c r="K717" s="208"/>
      <c r="L717" s="208"/>
      <c r="M717" s="208"/>
      <c r="N717" s="207"/>
      <c r="O717" s="206"/>
      <c r="P717" s="205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</row>
    <row r="718" spans="1:155" s="186" customFormat="1" ht="13.5" customHeight="1">
      <c r="A718" s="197" t="s">
        <v>84</v>
      </c>
      <c r="B718" s="211"/>
      <c r="C718" s="211"/>
      <c r="D718" s="211"/>
      <c r="E718" s="211"/>
      <c r="F718" s="211"/>
      <c r="G718" s="211"/>
      <c r="H718" s="210"/>
      <c r="I718" s="209"/>
      <c r="J718" s="208"/>
      <c r="K718" s="208"/>
      <c r="L718" s="208"/>
      <c r="M718" s="208"/>
      <c r="N718" s="207"/>
      <c r="O718" s="206"/>
      <c r="P718" s="205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</row>
    <row r="719" spans="1:155" s="203" customFormat="1" ht="13.5" customHeight="1">
      <c r="A719" s="197" t="s">
        <v>75</v>
      </c>
      <c r="B719" s="211"/>
      <c r="C719" s="211"/>
      <c r="D719" s="211"/>
      <c r="E719" s="211"/>
      <c r="F719" s="211"/>
      <c r="G719" s="211"/>
      <c r="H719" s="210"/>
      <c r="I719" s="209"/>
      <c r="J719" s="208"/>
      <c r="K719" s="208"/>
      <c r="L719" s="208"/>
      <c r="M719" s="208"/>
      <c r="N719" s="207"/>
      <c r="O719" s="206"/>
      <c r="P719" s="205"/>
      <c r="R719" s="204"/>
      <c r="S719" s="204"/>
      <c r="T719" s="204"/>
      <c r="U719" s="204"/>
      <c r="V719" s="204"/>
      <c r="W719" s="204"/>
      <c r="X719" s="204"/>
      <c r="Y719" s="204"/>
      <c r="Z719" s="204"/>
      <c r="AA719" s="204"/>
      <c r="AB719" s="204"/>
      <c r="AC719" s="204"/>
      <c r="AD719" s="204"/>
      <c r="AE719" s="204"/>
      <c r="AF719" s="204"/>
      <c r="AG719" s="204"/>
      <c r="AH719" s="204"/>
      <c r="AI719" s="204"/>
      <c r="AJ719" s="204"/>
      <c r="AK719" s="204"/>
      <c r="AL719" s="204"/>
      <c r="AM719" s="204"/>
      <c r="AN719" s="204"/>
    </row>
    <row r="720" spans="1:155" ht="30" customHeight="1">
      <c r="A720" s="703" t="s">
        <v>54</v>
      </c>
      <c r="B720" s="704"/>
      <c r="C720" s="704"/>
      <c r="D720" s="704"/>
      <c r="E720" s="704"/>
      <c r="F720" s="360"/>
      <c r="G720" s="360"/>
      <c r="H720" s="705" t="str">
        <f>IF(OR(Résultats!$AN23="Absent(e)",Résultats!$AN23="Incomplet"),"",Résultats!$AN23)</f>
        <v/>
      </c>
      <c r="I720" s="705"/>
      <c r="J720" s="172" t="str">
        <f>"/"</f>
        <v>/</v>
      </c>
      <c r="K720" s="171">
        <f>Résultats!$AN$2</f>
        <v>21</v>
      </c>
      <c r="L720" s="202"/>
      <c r="M720" s="202"/>
      <c r="N720" s="201"/>
      <c r="O720" s="200"/>
      <c r="P720" s="199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  <c r="DB720" s="137"/>
      <c r="DC720" s="137"/>
      <c r="DD720" s="137"/>
      <c r="DE720" s="137"/>
      <c r="DF720" s="137"/>
      <c r="DG720" s="137"/>
      <c r="DH720" s="137"/>
      <c r="DI720" s="137"/>
      <c r="DJ720" s="137"/>
      <c r="DK720" s="137"/>
      <c r="DL720" s="137"/>
      <c r="DM720" s="137"/>
      <c r="DN720" s="137"/>
      <c r="DO720" s="137"/>
      <c r="DP720" s="137"/>
      <c r="DQ720" s="137"/>
      <c r="DR720" s="137"/>
      <c r="DS720" s="137"/>
      <c r="DT720" s="137"/>
      <c r="DU720" s="137"/>
      <c r="DV720" s="137"/>
      <c r="DW720" s="137"/>
      <c r="DX720" s="137"/>
      <c r="DY720" s="137"/>
      <c r="DZ720" s="137"/>
      <c r="EA720" s="137"/>
      <c r="EB720" s="137"/>
      <c r="EC720" s="137"/>
      <c r="ED720" s="137"/>
      <c r="EE720" s="137"/>
      <c r="EF720" s="137"/>
      <c r="EG720" s="137"/>
      <c r="EH720" s="137"/>
      <c r="EI720" s="137"/>
      <c r="EJ720" s="137"/>
      <c r="EK720" s="137"/>
      <c r="EL720" s="137"/>
      <c r="EM720" s="137"/>
      <c r="EN720" s="137"/>
      <c r="EO720" s="137"/>
      <c r="EP720" s="137"/>
      <c r="EQ720" s="137"/>
      <c r="ER720" s="137"/>
      <c r="ES720" s="137"/>
      <c r="ET720" s="137"/>
      <c r="EU720" s="137"/>
      <c r="EV720" s="137"/>
      <c r="EW720" s="137"/>
      <c r="EX720" s="137"/>
      <c r="EY720" s="137"/>
    </row>
    <row r="721" spans="1:155" s="151" customFormat="1" ht="13.5" customHeight="1">
      <c r="A721" s="161" t="s">
        <v>76</v>
      </c>
      <c r="B721" s="162"/>
      <c r="C721" s="162"/>
      <c r="D721" s="162"/>
      <c r="E721" s="160"/>
      <c r="F721" s="160"/>
      <c r="G721" s="160"/>
      <c r="H721" s="156"/>
      <c r="I721" s="156"/>
      <c r="J721" s="155"/>
      <c r="K721" s="155"/>
      <c r="L721" s="155"/>
      <c r="M721" s="155"/>
      <c r="N721" s="154"/>
      <c r="O721" s="153"/>
      <c r="P721" s="152"/>
    </row>
    <row r="722" spans="1:155" s="151" customFormat="1" ht="13.5" customHeight="1">
      <c r="A722" s="161" t="s">
        <v>77</v>
      </c>
      <c r="B722" s="162"/>
      <c r="C722" s="162"/>
      <c r="D722" s="162"/>
      <c r="E722" s="160"/>
      <c r="F722" s="160"/>
      <c r="G722" s="160"/>
      <c r="H722" s="156"/>
      <c r="I722" s="156"/>
      <c r="J722" s="155"/>
      <c r="K722" s="155"/>
      <c r="L722" s="155"/>
      <c r="M722" s="155"/>
      <c r="N722" s="154"/>
      <c r="O722" s="153"/>
      <c r="P722" s="152"/>
    </row>
    <row r="723" spans="1:155" s="151" customFormat="1" ht="13.5" customHeight="1">
      <c r="A723" s="161" t="s">
        <v>78</v>
      </c>
      <c r="B723" s="162"/>
      <c r="C723" s="162"/>
      <c r="D723" s="162"/>
      <c r="E723" s="160"/>
      <c r="F723" s="160"/>
      <c r="G723" s="160"/>
      <c r="H723" s="156"/>
      <c r="I723" s="156"/>
      <c r="J723" s="155"/>
      <c r="K723" s="155"/>
      <c r="L723" s="155"/>
      <c r="M723" s="155"/>
      <c r="N723" s="154"/>
      <c r="O723" s="153"/>
      <c r="P723" s="152"/>
    </row>
    <row r="724" spans="1:155" s="151" customFormat="1" ht="13.5" customHeight="1">
      <c r="A724" s="444" t="s">
        <v>141</v>
      </c>
      <c r="B724" s="160"/>
      <c r="C724" s="160"/>
      <c r="D724" s="160"/>
      <c r="E724" s="160"/>
      <c r="F724" s="160"/>
      <c r="G724" s="160"/>
      <c r="H724" s="156"/>
      <c r="I724" s="156"/>
      <c r="J724" s="155"/>
      <c r="K724" s="155"/>
      <c r="L724" s="155"/>
      <c r="M724" s="155"/>
      <c r="N724" s="154"/>
      <c r="O724" s="153"/>
      <c r="P724" s="152"/>
    </row>
    <row r="725" spans="1:155" s="151" customFormat="1" ht="15" customHeight="1">
      <c r="A725" s="321"/>
      <c r="B725" s="160"/>
      <c r="C725" s="160"/>
      <c r="D725" s="160"/>
      <c r="E725" s="160"/>
      <c r="F725" s="160"/>
      <c r="G725" s="160"/>
      <c r="H725" s="156"/>
      <c r="I725" s="156"/>
      <c r="J725" s="155"/>
      <c r="K725" s="155"/>
      <c r="L725" s="155"/>
      <c r="M725" s="155"/>
      <c r="N725" s="154"/>
      <c r="O725" s="153"/>
      <c r="P725" s="153"/>
    </row>
    <row r="726" spans="1:155" s="173" customFormat="1" ht="27" customHeight="1">
      <c r="A726" s="183" t="s">
        <v>58</v>
      </c>
      <c r="B726" s="182"/>
      <c r="C726" s="181"/>
      <c r="D726" s="181"/>
      <c r="E726" s="180"/>
      <c r="F726" s="180"/>
      <c r="G726" s="180"/>
      <c r="H726" s="179"/>
      <c r="I726" s="179"/>
      <c r="J726" s="706" t="str">
        <f>IF(OR(Résultats!$O23="",Résultats!$O23="Incomplet"),"",Résultats!$O23)</f>
        <v/>
      </c>
      <c r="K726" s="706"/>
      <c r="L726" s="706"/>
      <c r="M726" s="178" t="str">
        <f>"/"</f>
        <v>/</v>
      </c>
      <c r="N726" s="177">
        <f>Résultats!$O$4</f>
        <v>40</v>
      </c>
      <c r="O726" s="176"/>
      <c r="P726" s="175" t="str">
        <f>IF(OR(J726="",J726="Absent(e)",J726="Incomplet"),"",J726/N726)</f>
        <v/>
      </c>
      <c r="Q726" s="174"/>
      <c r="R726" s="174"/>
      <c r="S726" s="174"/>
      <c r="T726" s="174"/>
      <c r="U726" s="174"/>
      <c r="V726" s="174"/>
      <c r="W726" s="174"/>
      <c r="X726" s="174"/>
      <c r="Y726" s="174"/>
      <c r="Z726" s="174"/>
      <c r="AA726" s="174"/>
      <c r="AB726" s="174"/>
      <c r="AC726" s="174"/>
      <c r="AD726" s="174"/>
      <c r="AE726" s="174"/>
      <c r="AF726" s="174"/>
      <c r="AG726" s="174"/>
      <c r="AH726" s="174"/>
      <c r="AI726" s="174"/>
      <c r="AJ726" s="174"/>
      <c r="AK726" s="174"/>
      <c r="AL726" s="174"/>
      <c r="AM726" s="174"/>
      <c r="AN726" s="174"/>
    </row>
    <row r="727" spans="1:155" ht="14">
      <c r="A727" s="707" t="s">
        <v>60</v>
      </c>
      <c r="B727" s="708"/>
      <c r="C727" s="708"/>
      <c r="D727" s="708"/>
      <c r="E727" s="708"/>
      <c r="F727" s="358"/>
      <c r="G727" s="358"/>
      <c r="H727" s="709" t="str">
        <f>IF(OR(Résultats!$AY23="a",Résultats!$AY23="A",Résultats!$AY23=""),"",Résultats!$AY23)</f>
        <v/>
      </c>
      <c r="I727" s="709"/>
      <c r="J727" s="168" t="str">
        <f>"/"</f>
        <v>/</v>
      </c>
      <c r="K727" s="171">
        <f>Résultats!$AY$2</f>
        <v>18</v>
      </c>
      <c r="L727" s="166"/>
      <c r="M727" s="166"/>
      <c r="N727" s="165"/>
      <c r="O727" s="170"/>
      <c r="P727" s="164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  <c r="DB727" s="137"/>
      <c r="DC727" s="137"/>
      <c r="DD727" s="137"/>
      <c r="DE727" s="137"/>
      <c r="DF727" s="137"/>
      <c r="DG727" s="137"/>
      <c r="DH727" s="137"/>
      <c r="DI727" s="137"/>
      <c r="DJ727" s="137"/>
      <c r="DK727" s="137"/>
      <c r="DL727" s="137"/>
      <c r="DM727" s="137"/>
      <c r="DN727" s="137"/>
      <c r="DO727" s="137"/>
      <c r="DP727" s="137"/>
      <c r="DQ727" s="137"/>
      <c r="DR727" s="137"/>
      <c r="DS727" s="137"/>
      <c r="DT727" s="137"/>
      <c r="DU727" s="137"/>
      <c r="DV727" s="137"/>
      <c r="DW727" s="137"/>
      <c r="DX727" s="137"/>
      <c r="DY727" s="137"/>
      <c r="DZ727" s="137"/>
      <c r="EA727" s="137"/>
      <c r="EB727" s="137"/>
      <c r="EC727" s="137"/>
      <c r="ED727" s="137"/>
      <c r="EE727" s="137"/>
      <c r="EF727" s="137"/>
      <c r="EG727" s="137"/>
      <c r="EH727" s="137"/>
      <c r="EI727" s="137"/>
      <c r="EJ727" s="137"/>
      <c r="EK727" s="137"/>
      <c r="EL727" s="137"/>
      <c r="EM727" s="137"/>
      <c r="EN727" s="137"/>
      <c r="EO727" s="137"/>
      <c r="EP727" s="137"/>
      <c r="EQ727" s="137"/>
      <c r="ER727" s="137"/>
      <c r="ES727" s="137"/>
      <c r="ET727" s="137"/>
      <c r="EU727" s="137"/>
      <c r="EV727" s="137"/>
      <c r="EW727" s="137"/>
      <c r="EX727" s="137"/>
      <c r="EY727" s="137"/>
    </row>
    <row r="728" spans="1:155" s="173" customFormat="1" ht="13.5" customHeight="1">
      <c r="A728" s="197" t="s">
        <v>79</v>
      </c>
      <c r="B728" s="358"/>
      <c r="C728" s="358"/>
      <c r="D728" s="358"/>
      <c r="E728" s="358"/>
      <c r="F728" s="358"/>
      <c r="G728" s="358"/>
      <c r="H728" s="359"/>
      <c r="I728" s="359"/>
      <c r="J728" s="168"/>
      <c r="K728" s="167"/>
      <c r="L728" s="166"/>
      <c r="M728" s="166"/>
      <c r="N728" s="165"/>
      <c r="O728" s="170"/>
      <c r="P728" s="164"/>
      <c r="Q728" s="174"/>
      <c r="R728" s="174"/>
      <c r="S728" s="174"/>
      <c r="T728" s="174"/>
      <c r="U728" s="174"/>
      <c r="V728" s="174"/>
      <c r="W728" s="174"/>
      <c r="X728" s="174"/>
      <c r="Y728" s="174"/>
      <c r="Z728" s="174"/>
      <c r="AA728" s="174"/>
      <c r="AB728" s="174"/>
      <c r="AC728" s="174"/>
      <c r="AD728" s="174"/>
      <c r="AE728" s="174"/>
      <c r="AF728" s="174"/>
      <c r="AG728" s="174"/>
      <c r="AH728" s="174"/>
      <c r="AI728" s="174"/>
      <c r="AJ728" s="174"/>
      <c r="AK728" s="174"/>
      <c r="AL728" s="174"/>
      <c r="AM728" s="174"/>
      <c r="AN728" s="174"/>
    </row>
    <row r="729" spans="1:155" s="173" customFormat="1" ht="13.5" customHeight="1">
      <c r="A729" s="197" t="s">
        <v>143</v>
      </c>
      <c r="B729" s="358"/>
      <c r="C729" s="358"/>
      <c r="D729" s="358"/>
      <c r="E729" s="358"/>
      <c r="F729" s="358"/>
      <c r="G729" s="358"/>
      <c r="H729" s="359"/>
      <c r="I729" s="359"/>
      <c r="J729" s="168"/>
      <c r="K729" s="167"/>
      <c r="L729" s="166"/>
      <c r="M729" s="166"/>
      <c r="N729" s="165"/>
      <c r="O729" s="170"/>
      <c r="P729" s="164"/>
      <c r="R729" s="174"/>
      <c r="S729" s="174"/>
      <c r="T729" s="174"/>
      <c r="U729" s="174"/>
      <c r="V729" s="174"/>
      <c r="W729" s="174"/>
      <c r="X729" s="174"/>
      <c r="Y729" s="174"/>
      <c r="Z729" s="174"/>
      <c r="AA729" s="174"/>
      <c r="AB729" s="174"/>
      <c r="AC729" s="174"/>
      <c r="AD729" s="174"/>
      <c r="AE729" s="174"/>
      <c r="AF729" s="174"/>
      <c r="AG729" s="174"/>
      <c r="AH729" s="174"/>
      <c r="AI729" s="174"/>
      <c r="AJ729" s="174"/>
      <c r="AK729" s="174"/>
      <c r="AL729" s="174"/>
      <c r="AM729" s="174"/>
      <c r="AN729" s="174"/>
    </row>
    <row r="730" spans="1:155" s="173" customFormat="1" ht="13.5" customHeight="1">
      <c r="A730" s="197" t="s">
        <v>80</v>
      </c>
      <c r="B730" s="358"/>
      <c r="C730" s="358"/>
      <c r="D730" s="358"/>
      <c r="E730" s="358"/>
      <c r="F730" s="358"/>
      <c r="G730" s="358"/>
      <c r="H730" s="359"/>
      <c r="I730" s="359"/>
      <c r="J730" s="168"/>
      <c r="K730" s="167"/>
      <c r="L730" s="166"/>
      <c r="M730" s="166"/>
      <c r="N730" s="165"/>
      <c r="O730" s="170"/>
      <c r="P730" s="164"/>
      <c r="R730" s="174"/>
      <c r="S730" s="174"/>
      <c r="T730" s="174"/>
      <c r="U730" s="174"/>
      <c r="V730" s="174"/>
      <c r="W730" s="174"/>
      <c r="X730" s="174"/>
      <c r="Y730" s="174"/>
      <c r="Z730" s="174"/>
      <c r="AA730" s="174"/>
      <c r="AB730" s="174"/>
      <c r="AC730" s="174"/>
      <c r="AD730" s="174"/>
      <c r="AE730" s="174"/>
      <c r="AF730" s="174"/>
      <c r="AG730" s="174"/>
      <c r="AH730" s="174"/>
      <c r="AI730" s="174"/>
      <c r="AJ730" s="174"/>
      <c r="AK730" s="174"/>
      <c r="AL730" s="174"/>
      <c r="AM730" s="174"/>
      <c r="AN730" s="174"/>
    </row>
    <row r="731" spans="1:155" s="173" customFormat="1" ht="13.5" customHeight="1">
      <c r="A731" s="320" t="s">
        <v>85</v>
      </c>
      <c r="B731" s="358"/>
      <c r="C731" s="358"/>
      <c r="D731" s="358"/>
      <c r="E731" s="358"/>
      <c r="F731" s="358"/>
      <c r="G731" s="358"/>
      <c r="H731" s="359"/>
      <c r="I731" s="359"/>
      <c r="J731" s="168"/>
      <c r="K731" s="167"/>
      <c r="L731" s="166"/>
      <c r="M731" s="166"/>
      <c r="N731" s="165"/>
      <c r="O731" s="170"/>
      <c r="P731" s="164"/>
      <c r="R731" s="174"/>
      <c r="S731" s="174"/>
      <c r="T731" s="174"/>
      <c r="U731" s="174"/>
      <c r="V731" s="174"/>
      <c r="W731" s="174"/>
      <c r="X731" s="174"/>
      <c r="Y731" s="174"/>
      <c r="Z731" s="174"/>
      <c r="AA731" s="174"/>
      <c r="AB731" s="174"/>
      <c r="AC731" s="174"/>
      <c r="AD731" s="174"/>
      <c r="AE731" s="174"/>
      <c r="AF731" s="174"/>
      <c r="AG731" s="174"/>
      <c r="AH731" s="174"/>
      <c r="AI731" s="174"/>
      <c r="AJ731" s="174"/>
      <c r="AK731" s="174"/>
      <c r="AL731" s="174"/>
      <c r="AM731" s="174"/>
      <c r="AN731" s="174"/>
    </row>
    <row r="732" spans="1:155" s="186" customFormat="1" ht="18" customHeight="1">
      <c r="A732" s="710" t="s">
        <v>65</v>
      </c>
      <c r="B732" s="711"/>
      <c r="C732" s="711"/>
      <c r="D732" s="711"/>
      <c r="E732" s="711"/>
      <c r="F732" s="711"/>
      <c r="G732" s="711"/>
      <c r="H732" s="709" t="str">
        <f>IF(OR(Résultats!$BK23="Absent(e)",Résultats!$BK23="Incomplet"),"",Résultats!$BK23)</f>
        <v/>
      </c>
      <c r="I732" s="709"/>
      <c r="J732" s="172" t="str">
        <f>"/"</f>
        <v>/</v>
      </c>
      <c r="K732" s="171">
        <f>Résultats!$BK$2</f>
        <v>22</v>
      </c>
      <c r="L732" s="166"/>
      <c r="M732" s="166"/>
      <c r="N732" s="165"/>
      <c r="O732" s="170"/>
      <c r="P732" s="164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</row>
    <row r="733" spans="1:155" s="184" customFormat="1" ht="13.5" customHeight="1">
      <c r="A733" s="161" t="s">
        <v>81</v>
      </c>
      <c r="B733" s="162"/>
      <c r="C733" s="162"/>
      <c r="D733" s="162"/>
      <c r="E733" s="160"/>
      <c r="F733" s="159"/>
      <c r="G733" s="158"/>
      <c r="H733" s="157"/>
      <c r="I733" s="156"/>
      <c r="J733" s="155"/>
      <c r="K733" s="155"/>
      <c r="L733" s="155"/>
      <c r="M733" s="155"/>
      <c r="N733" s="154"/>
      <c r="O733" s="153"/>
      <c r="P733" s="152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  <c r="AC733" s="185"/>
      <c r="AD733" s="185"/>
      <c r="AE733" s="185"/>
      <c r="AF733" s="185"/>
      <c r="AG733" s="185"/>
      <c r="AH733" s="185"/>
      <c r="AI733" s="185"/>
      <c r="AJ733" s="185"/>
      <c r="AK733" s="185"/>
      <c r="AL733" s="185"/>
      <c r="AM733" s="185"/>
      <c r="AN733" s="185"/>
    </row>
    <row r="734" spans="1:155" s="173" customFormat="1" ht="13.5" customHeight="1">
      <c r="A734" s="161" t="s">
        <v>83</v>
      </c>
      <c r="B734" s="162"/>
      <c r="C734" s="162"/>
      <c r="D734" s="162"/>
      <c r="E734" s="160"/>
      <c r="F734" s="159"/>
      <c r="G734" s="158"/>
      <c r="H734" s="157"/>
      <c r="I734" s="156"/>
      <c r="J734" s="155"/>
      <c r="K734" s="155"/>
      <c r="L734" s="155"/>
      <c r="M734" s="155"/>
      <c r="N734" s="154"/>
      <c r="O734" s="153"/>
      <c r="P734" s="152"/>
      <c r="Q734" s="174"/>
      <c r="R734" s="174"/>
      <c r="S734" s="174"/>
      <c r="T734" s="174"/>
      <c r="U734" s="174"/>
      <c r="V734" s="174"/>
      <c r="W734" s="174"/>
      <c r="X734" s="174"/>
      <c r="Y734" s="174"/>
      <c r="Z734" s="174"/>
      <c r="AA734" s="174"/>
      <c r="AB734" s="174"/>
      <c r="AC734" s="174"/>
      <c r="AD734" s="174"/>
      <c r="AE734" s="174"/>
      <c r="AF734" s="174"/>
      <c r="AG734" s="174"/>
      <c r="AH734" s="174"/>
      <c r="AI734" s="174"/>
      <c r="AJ734" s="174"/>
      <c r="AK734" s="174"/>
      <c r="AL734" s="174"/>
      <c r="AM734" s="174"/>
      <c r="AN734" s="174"/>
    </row>
    <row r="735" spans="1:155" s="163" customFormat="1" ht="13.5" customHeight="1">
      <c r="A735" s="161" t="s">
        <v>82</v>
      </c>
      <c r="B735" s="160"/>
      <c r="C735" s="160"/>
      <c r="D735" s="160"/>
      <c r="E735" s="160"/>
      <c r="F735" s="159"/>
      <c r="G735" s="158"/>
      <c r="H735" s="157"/>
      <c r="I735" s="156"/>
      <c r="J735" s="155"/>
      <c r="K735" s="155"/>
      <c r="L735" s="155"/>
      <c r="M735" s="155"/>
      <c r="N735" s="154"/>
      <c r="O735" s="153"/>
      <c r="P735" s="152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</row>
    <row r="736" spans="1:155">
      <c r="A736" s="363"/>
      <c r="B736" s="150"/>
      <c r="C736" s="150"/>
      <c r="D736" s="149"/>
      <c r="E736" s="361"/>
      <c r="F736" s="361"/>
      <c r="G736" s="361"/>
      <c r="H736" s="361"/>
      <c r="I736" s="361"/>
      <c r="J736" s="361"/>
      <c r="K736" s="148"/>
      <c r="L736" s="147"/>
      <c r="M736" s="146"/>
      <c r="N736" s="361"/>
      <c r="O736" s="361"/>
      <c r="P736" s="361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  <c r="DB736" s="137"/>
      <c r="DC736" s="137"/>
      <c r="DD736" s="137"/>
      <c r="DE736" s="137"/>
      <c r="DF736" s="137"/>
      <c r="DG736" s="137"/>
      <c r="DH736" s="137"/>
      <c r="DI736" s="137"/>
      <c r="DJ736" s="137"/>
      <c r="DK736" s="137"/>
      <c r="DL736" s="137"/>
      <c r="DM736" s="137"/>
      <c r="DN736" s="137"/>
      <c r="DO736" s="137"/>
      <c r="DP736" s="137"/>
      <c r="DQ736" s="137"/>
      <c r="DR736" s="137"/>
      <c r="DS736" s="137"/>
      <c r="DT736" s="137"/>
      <c r="DU736" s="137"/>
      <c r="DV736" s="137"/>
      <c r="DW736" s="137"/>
      <c r="DX736" s="137"/>
      <c r="DY736" s="137"/>
      <c r="DZ736" s="137"/>
      <c r="EA736" s="137"/>
      <c r="EB736" s="137"/>
      <c r="EC736" s="137"/>
      <c r="ED736" s="137"/>
      <c r="EE736" s="137"/>
      <c r="EF736" s="137"/>
      <c r="EG736" s="137"/>
      <c r="EH736" s="137"/>
      <c r="EI736" s="137"/>
      <c r="EJ736" s="137"/>
      <c r="EK736" s="137"/>
      <c r="EL736" s="137"/>
      <c r="EM736" s="137"/>
      <c r="EN736" s="137"/>
      <c r="EO736" s="137"/>
      <c r="EP736" s="137"/>
      <c r="EQ736" s="137"/>
      <c r="ER736" s="137"/>
      <c r="ES736" s="137"/>
      <c r="ET736" s="137"/>
      <c r="EU736" s="137"/>
      <c r="EV736" s="137"/>
      <c r="EW736" s="137"/>
      <c r="EX736" s="137"/>
      <c r="EY736" s="137"/>
    </row>
    <row r="737" spans="1:155">
      <c r="A737" s="363"/>
      <c r="B737" s="150"/>
      <c r="C737" s="150"/>
      <c r="D737" s="149"/>
      <c r="E737" s="361"/>
      <c r="F737" s="361"/>
      <c r="G737" s="361"/>
      <c r="H737" s="361"/>
      <c r="I737" s="361"/>
      <c r="J737" s="361"/>
      <c r="K737" s="148"/>
      <c r="L737" s="147"/>
      <c r="M737" s="146"/>
      <c r="N737" s="361"/>
      <c r="O737" s="361"/>
      <c r="P737" s="361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  <c r="DE737" s="137"/>
      <c r="DF737" s="137"/>
      <c r="DG737" s="137"/>
      <c r="DH737" s="137"/>
      <c r="DI737" s="137"/>
      <c r="DJ737" s="137"/>
      <c r="DK737" s="137"/>
      <c r="DL737" s="137"/>
      <c r="DM737" s="137"/>
      <c r="DN737" s="137"/>
      <c r="DO737" s="137"/>
      <c r="DP737" s="137"/>
      <c r="DQ737" s="137"/>
      <c r="DR737" s="137"/>
      <c r="DS737" s="137"/>
      <c r="DT737" s="137"/>
      <c r="DU737" s="137"/>
      <c r="DV737" s="137"/>
      <c r="DW737" s="137"/>
      <c r="DX737" s="137"/>
      <c r="DY737" s="137"/>
      <c r="DZ737" s="137"/>
      <c r="EA737" s="137"/>
      <c r="EB737" s="137"/>
      <c r="EC737" s="137"/>
      <c r="ED737" s="137"/>
      <c r="EE737" s="137"/>
      <c r="EF737" s="137"/>
      <c r="EG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</row>
    <row r="739" spans="1:155" ht="15.5">
      <c r="A739" s="721"/>
      <c r="B739" s="721"/>
      <c r="C739" s="721"/>
      <c r="D739" s="721"/>
      <c r="E739" s="721"/>
      <c r="F739" s="721"/>
      <c r="G739" s="721"/>
      <c r="H739" s="721"/>
      <c r="I739" s="721"/>
      <c r="J739" s="721"/>
      <c r="K739" s="721"/>
      <c r="L739" s="721"/>
      <c r="M739" s="721"/>
      <c r="N739" s="721"/>
      <c r="O739" s="721"/>
      <c r="P739" s="721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  <c r="DB739" s="137"/>
      <c r="DC739" s="137"/>
      <c r="DD739" s="137"/>
      <c r="DE739" s="137"/>
      <c r="DF739" s="137"/>
      <c r="DG739" s="137"/>
      <c r="DH739" s="137"/>
      <c r="DI739" s="137"/>
      <c r="DJ739" s="137"/>
      <c r="DK739" s="137"/>
      <c r="DL739" s="137"/>
      <c r="DM739" s="137"/>
      <c r="DN739" s="137"/>
      <c r="DO739" s="137"/>
      <c r="DP739" s="137"/>
      <c r="DQ739" s="137"/>
      <c r="DR739" s="137"/>
      <c r="DS739" s="137"/>
      <c r="DT739" s="137"/>
      <c r="DU739" s="137"/>
      <c r="DV739" s="137"/>
      <c r="DW739" s="137"/>
      <c r="DX739" s="137"/>
      <c r="DY739" s="137"/>
      <c r="DZ739" s="137"/>
      <c r="EA739" s="137"/>
      <c r="EB739" s="137"/>
      <c r="EC739" s="137"/>
      <c r="ED739" s="137"/>
      <c r="EE739" s="137"/>
      <c r="EF739" s="137"/>
      <c r="EG739" s="137"/>
      <c r="EH739" s="137"/>
      <c r="EI739" s="137"/>
      <c r="EJ739" s="137"/>
      <c r="EK739" s="137"/>
      <c r="EL739" s="137"/>
      <c r="EM739" s="137"/>
      <c r="EN739" s="137"/>
      <c r="EO739" s="137"/>
      <c r="EP739" s="137"/>
      <c r="EQ739" s="137"/>
      <c r="ER739" s="137"/>
      <c r="ES739" s="137"/>
      <c r="ET739" s="137"/>
      <c r="EU739" s="137"/>
      <c r="EV739" s="137"/>
      <c r="EW739" s="137"/>
      <c r="EX739" s="137"/>
      <c r="EY739" s="137"/>
    </row>
    <row r="740" spans="1:155" ht="15.5">
      <c r="A740" s="722" t="s">
        <v>43</v>
      </c>
      <c r="B740" s="722"/>
      <c r="C740" s="722"/>
      <c r="D740" s="722"/>
      <c r="E740" s="722"/>
      <c r="F740" s="722"/>
      <c r="G740" s="722"/>
      <c r="H740" s="722"/>
      <c r="I740" s="722"/>
      <c r="J740" s="722"/>
      <c r="K740" s="722"/>
      <c r="L740" s="722"/>
      <c r="M740" s="722"/>
      <c r="N740" s="722"/>
      <c r="O740" s="722"/>
      <c r="P740" s="722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  <c r="DB740" s="137"/>
      <c r="DC740" s="137"/>
      <c r="DD740" s="137"/>
      <c r="DE740" s="137"/>
      <c r="DF740" s="137"/>
      <c r="DG740" s="137"/>
      <c r="DH740" s="137"/>
      <c r="DI740" s="137"/>
      <c r="DJ740" s="137"/>
      <c r="DK740" s="137"/>
      <c r="DL740" s="137"/>
      <c r="DM740" s="137"/>
      <c r="DN740" s="137"/>
      <c r="DO740" s="137"/>
      <c r="DP740" s="137"/>
      <c r="DQ740" s="137"/>
      <c r="DR740" s="137"/>
      <c r="DS740" s="137"/>
      <c r="DT740" s="137"/>
      <c r="DU740" s="137"/>
      <c r="DV740" s="137"/>
      <c r="DW740" s="137"/>
      <c r="DX740" s="137"/>
      <c r="DY740" s="137"/>
      <c r="DZ740" s="137"/>
      <c r="EA740" s="137"/>
      <c r="EB740" s="137"/>
      <c r="EC740" s="137"/>
      <c r="ED740" s="137"/>
      <c r="EE740" s="137"/>
      <c r="EF740" s="137"/>
      <c r="EG740" s="137"/>
      <c r="EH740" s="137"/>
      <c r="EI740" s="137"/>
      <c r="EJ740" s="137"/>
      <c r="EK740" s="137"/>
      <c r="EL740" s="137"/>
      <c r="EM740" s="137"/>
      <c r="EN740" s="137"/>
      <c r="EO740" s="137"/>
      <c r="EP740" s="137"/>
      <c r="EQ740" s="137"/>
      <c r="ER740" s="137"/>
      <c r="ES740" s="137"/>
      <c r="ET740" s="137"/>
      <c r="EU740" s="137"/>
      <c r="EV740" s="137"/>
      <c r="EW740" s="137"/>
      <c r="EX740" s="137"/>
      <c r="EY740" s="137"/>
    </row>
    <row r="741" spans="1:155">
      <c r="A741" s="213"/>
      <c r="B741" s="150"/>
      <c r="C741" s="150"/>
      <c r="D741" s="149"/>
      <c r="E741" s="150"/>
      <c r="F741" s="150"/>
      <c r="G741" s="150"/>
      <c r="H741" s="150"/>
      <c r="I741" s="150"/>
      <c r="J741" s="361"/>
      <c r="K741" s="148"/>
      <c r="L741" s="147"/>
      <c r="M741" s="146"/>
      <c r="N741" s="150"/>
      <c r="O741" s="150"/>
      <c r="P741" s="198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  <c r="DB741" s="137"/>
      <c r="DC741" s="137"/>
      <c r="DD741" s="137"/>
      <c r="DE741" s="137"/>
      <c r="DF741" s="137"/>
      <c r="DG741" s="137"/>
      <c r="DH741" s="137"/>
      <c r="DI741" s="137"/>
      <c r="DJ741" s="137"/>
      <c r="DK741" s="137"/>
      <c r="DL741" s="137"/>
      <c r="DM741" s="137"/>
      <c r="DN741" s="137"/>
      <c r="DO741" s="137"/>
      <c r="DP741" s="137"/>
      <c r="DQ741" s="137"/>
      <c r="DR741" s="137"/>
      <c r="DS741" s="137"/>
      <c r="DT741" s="137"/>
      <c r="DU741" s="137"/>
      <c r="DV741" s="137"/>
      <c r="DW741" s="137"/>
      <c r="DX741" s="137"/>
      <c r="DY741" s="137"/>
      <c r="DZ741" s="137"/>
      <c r="EA741" s="137"/>
      <c r="EB741" s="137"/>
      <c r="EC741" s="137"/>
      <c r="ED741" s="137"/>
      <c r="EE741" s="137"/>
      <c r="EF741" s="137"/>
      <c r="EG741" s="137"/>
      <c r="EH741" s="137"/>
      <c r="EI741" s="137"/>
      <c r="EJ741" s="137"/>
      <c r="EK741" s="137"/>
      <c r="EL741" s="137"/>
      <c r="EM741" s="137"/>
      <c r="EN741" s="137"/>
      <c r="EO741" s="137"/>
      <c r="EP741" s="137"/>
      <c r="EQ741" s="137"/>
      <c r="ER741" s="137"/>
      <c r="ES741" s="137"/>
      <c r="ET741" s="137"/>
      <c r="EU741" s="137"/>
      <c r="EV741" s="137"/>
      <c r="EW741" s="137"/>
      <c r="EX741" s="137"/>
      <c r="EY741" s="137"/>
    </row>
    <row r="742" spans="1:155" ht="18">
      <c r="A742" s="723" t="s">
        <v>253</v>
      </c>
      <c r="B742" s="723"/>
      <c r="C742" s="723"/>
      <c r="D742" s="723"/>
      <c r="E742" s="723"/>
      <c r="F742" s="723"/>
      <c r="G742" s="723"/>
      <c r="H742" s="723"/>
      <c r="I742" s="723"/>
      <c r="J742" s="723"/>
      <c r="K742" s="723"/>
      <c r="L742" s="723"/>
      <c r="M742" s="723"/>
      <c r="N742" s="723"/>
      <c r="O742" s="723"/>
      <c r="P742" s="723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  <c r="DB742" s="137"/>
      <c r="DC742" s="137"/>
      <c r="DD742" s="137"/>
      <c r="DE742" s="137"/>
      <c r="DF742" s="137"/>
      <c r="DG742" s="137"/>
      <c r="DH742" s="137"/>
      <c r="DI742" s="137"/>
      <c r="DJ742" s="137"/>
      <c r="DK742" s="137"/>
      <c r="DL742" s="137"/>
      <c r="DM742" s="137"/>
      <c r="DN742" s="137"/>
      <c r="DO742" s="137"/>
      <c r="DP742" s="137"/>
      <c r="DQ742" s="137"/>
      <c r="DR742" s="137"/>
      <c r="DS742" s="137"/>
      <c r="DT742" s="137"/>
      <c r="DU742" s="137"/>
      <c r="DV742" s="137"/>
      <c r="DW742" s="137"/>
      <c r="DX742" s="137"/>
      <c r="DY742" s="137"/>
      <c r="DZ742" s="137"/>
      <c r="EA742" s="137"/>
      <c r="EB742" s="137"/>
      <c r="EC742" s="137"/>
      <c r="ED742" s="137"/>
      <c r="EE742" s="137"/>
      <c r="EF742" s="137"/>
      <c r="EG742" s="137"/>
      <c r="EH742" s="137"/>
      <c r="EI742" s="137"/>
      <c r="EJ742" s="137"/>
      <c r="EK742" s="137"/>
      <c r="EL742" s="137"/>
      <c r="EM742" s="137"/>
      <c r="EN742" s="137"/>
      <c r="EO742" s="137"/>
      <c r="EP742" s="137"/>
      <c r="EQ742" s="137"/>
      <c r="ER742" s="137"/>
      <c r="ES742" s="137"/>
      <c r="ET742" s="137"/>
      <c r="EU742" s="137"/>
      <c r="EV742" s="137"/>
      <c r="EW742" s="137"/>
      <c r="EX742" s="137"/>
      <c r="EY742" s="137"/>
    </row>
    <row r="743" spans="1:155">
      <c r="A743" s="213"/>
      <c r="B743" s="150"/>
      <c r="C743" s="150"/>
      <c r="D743" s="149"/>
      <c r="E743" s="150"/>
      <c r="F743" s="150"/>
      <c r="G743" s="150"/>
      <c r="H743" s="150"/>
      <c r="I743" s="150"/>
      <c r="J743" s="361"/>
      <c r="K743" s="148"/>
      <c r="L743" s="147"/>
      <c r="M743" s="146"/>
      <c r="N743" s="150"/>
      <c r="O743" s="150"/>
      <c r="P743" s="198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  <c r="DB743" s="137"/>
      <c r="DC743" s="137"/>
      <c r="DD743" s="137"/>
      <c r="DE743" s="137"/>
      <c r="DF743" s="137"/>
      <c r="DG743" s="137"/>
      <c r="DH743" s="137"/>
      <c r="DI743" s="137"/>
      <c r="DJ743" s="137"/>
      <c r="DK743" s="137"/>
      <c r="DL743" s="137"/>
      <c r="DM743" s="137"/>
      <c r="DN743" s="137"/>
      <c r="DO743" s="137"/>
      <c r="DP743" s="137"/>
      <c r="DQ743" s="137"/>
      <c r="DR743" s="137"/>
      <c r="DS743" s="137"/>
      <c r="DT743" s="137"/>
      <c r="DU743" s="137"/>
      <c r="DV743" s="137"/>
      <c r="DW743" s="137"/>
      <c r="DX743" s="137"/>
      <c r="DY743" s="137"/>
      <c r="DZ743" s="137"/>
      <c r="EA743" s="137"/>
      <c r="EB743" s="137"/>
      <c r="EC743" s="137"/>
      <c r="ED743" s="137"/>
      <c r="EE743" s="137"/>
      <c r="EF743" s="137"/>
      <c r="EG743" s="137"/>
      <c r="EH743" s="137"/>
      <c r="EI743" s="137"/>
      <c r="EJ743" s="137"/>
      <c r="EK743" s="137"/>
      <c r="EL743" s="137"/>
      <c r="EM743" s="137"/>
      <c r="EN743" s="137"/>
      <c r="EO743" s="137"/>
      <c r="EP743" s="137"/>
      <c r="EQ743" s="137"/>
      <c r="ER743" s="137"/>
      <c r="ES743" s="137"/>
      <c r="ET743" s="137"/>
      <c r="EU743" s="137"/>
      <c r="EV743" s="137"/>
      <c r="EW743" s="137"/>
      <c r="EX743" s="137"/>
      <c r="EY743" s="137"/>
    </row>
    <row r="744" spans="1:155">
      <c r="A744" s="213"/>
      <c r="B744" s="720">
        <f>'Encodage réponses Es'!$B$1:$I$1</f>
        <v>0</v>
      </c>
      <c r="C744" s="720"/>
      <c r="D744" s="720"/>
      <c r="E744" s="720"/>
      <c r="F744" s="720"/>
      <c r="G744" s="720"/>
      <c r="H744" s="720"/>
      <c r="I744" s="720"/>
      <c r="J744" s="720"/>
      <c r="K744" s="720"/>
      <c r="L744" s="720"/>
      <c r="M744" s="720"/>
      <c r="N744" s="720"/>
      <c r="O744" s="150"/>
      <c r="P744" s="198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  <c r="DB744" s="137"/>
      <c r="DC744" s="137"/>
      <c r="DD744" s="137"/>
      <c r="DE744" s="137"/>
      <c r="DF744" s="137"/>
      <c r="DG744" s="137"/>
      <c r="DH744" s="137"/>
      <c r="DI744" s="137"/>
      <c r="DJ744" s="137"/>
      <c r="DK744" s="137"/>
      <c r="DL744" s="137"/>
      <c r="DM744" s="137"/>
      <c r="DN744" s="137"/>
      <c r="DO744" s="137"/>
      <c r="DP744" s="137"/>
      <c r="DQ744" s="137"/>
      <c r="DR744" s="137"/>
      <c r="DS744" s="137"/>
      <c r="DT744" s="137"/>
      <c r="DU744" s="137"/>
      <c r="DV744" s="137"/>
      <c r="DW744" s="137"/>
      <c r="DX744" s="137"/>
      <c r="DY744" s="137"/>
      <c r="DZ744" s="137"/>
      <c r="EA744" s="137"/>
      <c r="EB744" s="137"/>
      <c r="EC744" s="137"/>
      <c r="ED744" s="137"/>
      <c r="EE744" s="137"/>
      <c r="EF744" s="137"/>
      <c r="EG744" s="137"/>
      <c r="EH744" s="137"/>
      <c r="EI744" s="137"/>
      <c r="EJ744" s="137"/>
      <c r="EK744" s="137"/>
      <c r="EL744" s="137"/>
      <c r="EM744" s="137"/>
      <c r="EN744" s="137"/>
      <c r="EO744" s="137"/>
      <c r="EP744" s="137"/>
      <c r="EQ744" s="137"/>
      <c r="ER744" s="137"/>
      <c r="ES744" s="137"/>
      <c r="ET744" s="137"/>
      <c r="EU744" s="137"/>
      <c r="EV744" s="137"/>
      <c r="EW744" s="137"/>
      <c r="EX744" s="137"/>
      <c r="EY744" s="137"/>
    </row>
    <row r="745" spans="1:155" ht="27" customHeight="1">
      <c r="A745" s="238" t="s">
        <v>44</v>
      </c>
      <c r="B745" s="238">
        <f>'Encodage réponses Es'!$C$3</f>
        <v>0</v>
      </c>
      <c r="C745" s="150"/>
      <c r="D745" s="149"/>
      <c r="E745" s="150"/>
      <c r="F745" s="150"/>
      <c r="G745" s="150"/>
      <c r="H745" s="150"/>
      <c r="I745" s="150"/>
      <c r="J745" s="361"/>
      <c r="K745" s="148"/>
      <c r="L745" s="147"/>
      <c r="M745" s="146"/>
      <c r="N745" s="150"/>
      <c r="O745" s="150"/>
      <c r="P745" s="198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  <c r="DB745" s="137"/>
      <c r="DC745" s="137"/>
      <c r="DD745" s="137"/>
      <c r="DE745" s="137"/>
      <c r="DF745" s="137"/>
      <c r="DG745" s="137"/>
      <c r="DH745" s="137"/>
      <c r="DI745" s="137"/>
      <c r="DJ745" s="137"/>
      <c r="DK745" s="137"/>
      <c r="DL745" s="137"/>
      <c r="DM745" s="137"/>
      <c r="DN745" s="137"/>
      <c r="DO745" s="137"/>
      <c r="DP745" s="137"/>
      <c r="DQ745" s="137"/>
      <c r="DR745" s="137"/>
      <c r="DS745" s="137"/>
      <c r="DT745" s="137"/>
      <c r="DU745" s="137"/>
      <c r="DV745" s="137"/>
      <c r="DW745" s="137"/>
      <c r="DX745" s="137"/>
      <c r="DY745" s="137"/>
      <c r="DZ745" s="137"/>
      <c r="EA745" s="137"/>
      <c r="EB745" s="137"/>
      <c r="EC745" s="137"/>
      <c r="ED745" s="137"/>
      <c r="EE745" s="137"/>
      <c r="EF745" s="137"/>
      <c r="EG745" s="137"/>
      <c r="EH745" s="137"/>
      <c r="EI745" s="137"/>
      <c r="EJ745" s="137"/>
      <c r="EK745" s="137"/>
      <c r="EL745" s="137"/>
      <c r="EM745" s="137"/>
      <c r="EN745" s="137"/>
      <c r="EO745" s="137"/>
      <c r="EP745" s="137"/>
      <c r="EQ745" s="137"/>
      <c r="ER745" s="137"/>
      <c r="ES745" s="137"/>
      <c r="ET745" s="137"/>
      <c r="EU745" s="137"/>
      <c r="EV745" s="137"/>
      <c r="EW745" s="137"/>
      <c r="EX745" s="137"/>
      <c r="EY745" s="137"/>
    </row>
    <row r="746" spans="1:155" ht="15.5">
      <c r="A746" s="724" t="str">
        <f>CONCATENATE("Synthèse des résultats de l'élève : ",Résultats!$E24," ",Résultats!$F24)</f>
        <v xml:space="preserve">Synthèse des résultats de l'élève :  </v>
      </c>
      <c r="B746" s="724"/>
      <c r="C746" s="724"/>
      <c r="D746" s="724"/>
      <c r="E746" s="724"/>
      <c r="F746" s="724"/>
      <c r="G746" s="724"/>
      <c r="H746" s="724"/>
      <c r="I746" s="724"/>
      <c r="J746" s="724"/>
      <c r="K746" s="724"/>
      <c r="L746" s="237"/>
      <c r="M746" s="718" t="str">
        <f>IF(Résultats!$J745="Absent(e)","Absent(e)",IF(Résultats!$J745="Incomplet","Incomplet",""))</f>
        <v/>
      </c>
      <c r="N746" s="718"/>
      <c r="O746" s="718"/>
      <c r="P746" s="718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  <c r="DB746" s="137"/>
      <c r="DC746" s="137"/>
      <c r="DD746" s="137"/>
      <c r="DE746" s="137"/>
      <c r="DF746" s="137"/>
      <c r="DG746" s="137"/>
      <c r="DH746" s="137"/>
      <c r="DI746" s="137"/>
      <c r="DJ746" s="137"/>
      <c r="DK746" s="137"/>
      <c r="DL746" s="137"/>
      <c r="DM746" s="137"/>
      <c r="DN746" s="137"/>
      <c r="DO746" s="137"/>
      <c r="DP746" s="137"/>
      <c r="DQ746" s="137"/>
      <c r="DR746" s="137"/>
      <c r="DS746" s="137"/>
      <c r="DT746" s="137"/>
      <c r="DU746" s="137"/>
      <c r="DV746" s="137"/>
      <c r="DW746" s="137"/>
      <c r="DX746" s="137"/>
      <c r="DY746" s="137"/>
      <c r="DZ746" s="137"/>
      <c r="EA746" s="137"/>
      <c r="EB746" s="137"/>
      <c r="EC746" s="137"/>
      <c r="ED746" s="137"/>
      <c r="EE746" s="137"/>
      <c r="EF746" s="137"/>
      <c r="EG746" s="137"/>
      <c r="EH746" s="137"/>
      <c r="EI746" s="137"/>
      <c r="EJ746" s="137"/>
      <c r="EK746" s="137"/>
      <c r="EL746" s="137"/>
      <c r="EM746" s="137"/>
      <c r="EN746" s="137"/>
      <c r="EO746" s="137"/>
      <c r="EP746" s="137"/>
      <c r="EQ746" s="137"/>
      <c r="ER746" s="137"/>
      <c r="ES746" s="137"/>
      <c r="ET746" s="137"/>
      <c r="EU746" s="137"/>
      <c r="EV746" s="137"/>
      <c r="EW746" s="137"/>
      <c r="EX746" s="137"/>
      <c r="EY746" s="137"/>
    </row>
    <row r="747" spans="1:155" ht="15.5">
      <c r="A747" s="236"/>
      <c r="B747" s="235"/>
      <c r="C747" s="150"/>
      <c r="D747" s="149"/>
      <c r="E747" s="150"/>
      <c r="F747" s="150"/>
      <c r="G747" s="150"/>
      <c r="H747" s="150"/>
      <c r="I747" s="150"/>
      <c r="J747" s="361"/>
      <c r="K747" s="148"/>
      <c r="L747" s="147"/>
      <c r="M747" s="146"/>
      <c r="N747" s="150"/>
      <c r="O747" s="150"/>
      <c r="P747" s="198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  <c r="DB747" s="137"/>
      <c r="DC747" s="137"/>
      <c r="DD747" s="137"/>
      <c r="DE747" s="137"/>
      <c r="DF747" s="137"/>
      <c r="DG747" s="137"/>
      <c r="DH747" s="137"/>
      <c r="DI747" s="137"/>
      <c r="DJ747" s="137"/>
      <c r="DK747" s="137"/>
      <c r="DL747" s="137"/>
      <c r="DM747" s="137"/>
      <c r="DN747" s="137"/>
      <c r="DO747" s="137"/>
      <c r="DP747" s="137"/>
      <c r="DQ747" s="137"/>
      <c r="DR747" s="137"/>
      <c r="DS747" s="137"/>
      <c r="DT747" s="137"/>
      <c r="DU747" s="137"/>
      <c r="DV747" s="137"/>
      <c r="DW747" s="137"/>
      <c r="DX747" s="137"/>
      <c r="DY747" s="137"/>
      <c r="DZ747" s="137"/>
      <c r="EA747" s="137"/>
      <c r="EB747" s="137"/>
      <c r="EC747" s="137"/>
      <c r="ED747" s="137"/>
      <c r="EE747" s="137"/>
      <c r="EF747" s="137"/>
      <c r="EG747" s="137"/>
      <c r="EH747" s="137"/>
      <c r="EI747" s="137"/>
      <c r="EJ747" s="137"/>
      <c r="EK747" s="137"/>
      <c r="EL747" s="137"/>
      <c r="EM747" s="137"/>
      <c r="EN747" s="137"/>
      <c r="EO747" s="137"/>
      <c r="EP747" s="137"/>
      <c r="EQ747" s="137"/>
      <c r="ER747" s="137"/>
      <c r="ES747" s="137"/>
      <c r="ET747" s="137"/>
      <c r="EU747" s="137"/>
      <c r="EV747" s="137"/>
      <c r="EW747" s="137"/>
      <c r="EX747" s="137"/>
      <c r="EY747" s="137"/>
    </row>
    <row r="748" spans="1:155" s="173" customFormat="1" ht="18" customHeight="1">
      <c r="A748" s="234" t="s">
        <v>47</v>
      </c>
      <c r="B748" s="233"/>
      <c r="C748" s="362"/>
      <c r="D748" s="228"/>
      <c r="E748" s="232"/>
      <c r="F748" s="232"/>
      <c r="G748" s="232"/>
      <c r="H748" s="232"/>
      <c r="I748" s="232"/>
      <c r="J748" s="231"/>
      <c r="K748" s="230"/>
      <c r="L748" s="229"/>
      <c r="M748" s="228"/>
      <c r="N748" s="227" t="str">
        <f>IF(OR(Résultats!$J24="Absent(e)",Résultats!$J24="Incomplet"),"",Résultats!$J24)</f>
        <v/>
      </c>
      <c r="O748" s="226" t="str">
        <f>"/"</f>
        <v>/</v>
      </c>
      <c r="P748" s="225">
        <f>Résultats!$J$4</f>
        <v>80</v>
      </c>
      <c r="Q748" s="174"/>
      <c r="R748" s="174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  <c r="AG748" s="174"/>
      <c r="AH748" s="174"/>
      <c r="AI748" s="174"/>
      <c r="AJ748" s="174"/>
      <c r="AK748" s="174"/>
      <c r="AL748" s="174"/>
      <c r="AM748" s="174"/>
      <c r="AN748" s="174"/>
    </row>
    <row r="749" spans="1:155" ht="14">
      <c r="A749" s="224"/>
      <c r="B749" s="221"/>
      <c r="C749" s="220"/>
      <c r="D749" s="219"/>
      <c r="E749" s="218"/>
      <c r="F749" s="218"/>
      <c r="G749" s="218"/>
      <c r="H749" s="218"/>
      <c r="I749" s="218"/>
      <c r="J749" s="217"/>
      <c r="K749" s="216"/>
      <c r="L749" s="215"/>
      <c r="M749" s="214"/>
      <c r="N749" s="219"/>
      <c r="O749" s="219"/>
      <c r="P749" s="223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  <c r="DB749" s="137"/>
      <c r="DC749" s="137"/>
      <c r="DD749" s="137"/>
      <c r="DE749" s="137"/>
      <c r="DF749" s="137"/>
      <c r="DG749" s="137"/>
      <c r="DH749" s="137"/>
      <c r="DI749" s="137"/>
      <c r="DJ749" s="137"/>
      <c r="DK749" s="137"/>
      <c r="DL749" s="137"/>
      <c r="DM749" s="137"/>
      <c r="DN749" s="137"/>
      <c r="DO749" s="137"/>
      <c r="DP749" s="137"/>
      <c r="DQ749" s="137"/>
      <c r="DR749" s="137"/>
      <c r="DS749" s="137"/>
      <c r="DT749" s="137"/>
      <c r="DU749" s="137"/>
      <c r="DV749" s="137"/>
      <c r="DW749" s="137"/>
      <c r="DX749" s="137"/>
      <c r="DY749" s="137"/>
      <c r="DZ749" s="137"/>
      <c r="EA749" s="137"/>
      <c r="EB749" s="137"/>
      <c r="EC749" s="137"/>
      <c r="ED749" s="137"/>
      <c r="EE749" s="137"/>
      <c r="EF749" s="137"/>
      <c r="EG749" s="137"/>
      <c r="EH749" s="137"/>
      <c r="EI749" s="137"/>
      <c r="EJ749" s="137"/>
      <c r="EK749" s="137"/>
      <c r="EL749" s="137"/>
      <c r="EM749" s="137"/>
      <c r="EN749" s="137"/>
      <c r="EO749" s="137"/>
      <c r="EP749" s="137"/>
      <c r="EQ749" s="137"/>
      <c r="ER749" s="137"/>
      <c r="ES749" s="137"/>
      <c r="ET749" s="137"/>
      <c r="EU749" s="137"/>
      <c r="EV749" s="137"/>
      <c r="EW749" s="137"/>
      <c r="EX749" s="137"/>
      <c r="EY749" s="137"/>
    </row>
    <row r="750" spans="1:155" ht="15.5">
      <c r="A750" s="222"/>
      <c r="B750" s="221"/>
      <c r="C750" s="220"/>
      <c r="D750" s="219"/>
      <c r="E750" s="218"/>
      <c r="F750" s="218"/>
      <c r="G750" s="218"/>
      <c r="H750" s="218"/>
      <c r="I750" s="218"/>
      <c r="J750" s="217"/>
      <c r="K750" s="216"/>
      <c r="L750" s="215"/>
      <c r="M750" s="214"/>
      <c r="N750" s="719" t="str">
        <f>IF(N748="","",N748/P748)</f>
        <v/>
      </c>
      <c r="O750" s="719"/>
      <c r="P750" s="719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  <c r="DB750" s="137"/>
      <c r="DC750" s="137"/>
      <c r="DD750" s="137"/>
      <c r="DE750" s="137"/>
      <c r="DF750" s="137"/>
      <c r="DG750" s="137"/>
      <c r="DH750" s="137"/>
      <c r="DI750" s="137"/>
      <c r="DJ750" s="137"/>
      <c r="DK750" s="137"/>
      <c r="DL750" s="137"/>
      <c r="DM750" s="137"/>
      <c r="DN750" s="137"/>
      <c r="DO750" s="137"/>
      <c r="DP750" s="137"/>
      <c r="DQ750" s="137"/>
      <c r="DR750" s="137"/>
      <c r="DS750" s="137"/>
      <c r="DT750" s="137"/>
      <c r="DU750" s="137"/>
      <c r="DV750" s="137"/>
      <c r="DW750" s="137"/>
      <c r="DX750" s="137"/>
      <c r="DY750" s="137"/>
      <c r="DZ750" s="137"/>
      <c r="EA750" s="137"/>
      <c r="EB750" s="137"/>
      <c r="EC750" s="137"/>
      <c r="ED750" s="137"/>
      <c r="EE750" s="137"/>
      <c r="EF750" s="137"/>
      <c r="EG750" s="137"/>
      <c r="EH750" s="137"/>
      <c r="EI750" s="137"/>
      <c r="EJ750" s="137"/>
      <c r="EK750" s="137"/>
      <c r="EL750" s="137"/>
      <c r="EM750" s="137"/>
      <c r="EN750" s="137"/>
      <c r="EO750" s="137"/>
      <c r="EP750" s="137"/>
      <c r="EQ750" s="137"/>
      <c r="ER750" s="137"/>
      <c r="ES750" s="137"/>
      <c r="ET750" s="137"/>
      <c r="EU750" s="137"/>
      <c r="EV750" s="137"/>
      <c r="EW750" s="137"/>
      <c r="EX750" s="137"/>
      <c r="EY750" s="137"/>
    </row>
    <row r="751" spans="1:155">
      <c r="A751" s="213"/>
      <c r="B751" s="150"/>
      <c r="C751" s="150"/>
      <c r="D751" s="149"/>
      <c r="E751" s="150"/>
      <c r="F751" s="150"/>
      <c r="G751" s="150"/>
      <c r="H751" s="150"/>
      <c r="I751" s="150"/>
      <c r="J751" s="361"/>
      <c r="K751" s="148"/>
      <c r="L751" s="147"/>
      <c r="M751" s="212"/>
      <c r="N751" s="149"/>
      <c r="O751" s="149"/>
      <c r="P751" s="198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  <c r="DB751" s="137"/>
      <c r="DC751" s="137"/>
      <c r="DD751" s="137"/>
      <c r="DE751" s="137"/>
      <c r="DF751" s="137"/>
      <c r="DG751" s="137"/>
      <c r="DH751" s="137"/>
      <c r="DI751" s="137"/>
      <c r="DJ751" s="137"/>
      <c r="DK751" s="137"/>
      <c r="DL751" s="137"/>
      <c r="DM751" s="137"/>
      <c r="DN751" s="137"/>
      <c r="DO751" s="137"/>
      <c r="DP751" s="137"/>
      <c r="DQ751" s="137"/>
      <c r="DR751" s="137"/>
      <c r="DS751" s="137"/>
      <c r="DT751" s="137"/>
      <c r="DU751" s="137"/>
      <c r="DV751" s="137"/>
      <c r="DW751" s="137"/>
      <c r="DX751" s="137"/>
      <c r="DY751" s="137"/>
      <c r="DZ751" s="137"/>
      <c r="EA751" s="137"/>
      <c r="EB751" s="137"/>
      <c r="EC751" s="137"/>
      <c r="ED751" s="137"/>
      <c r="EE751" s="137"/>
      <c r="EF751" s="137"/>
      <c r="EG751" s="137"/>
      <c r="EH751" s="137"/>
      <c r="EI751" s="137"/>
      <c r="EJ751" s="137"/>
      <c r="EK751" s="137"/>
      <c r="EL751" s="137"/>
      <c r="EM751" s="137"/>
      <c r="EN751" s="137"/>
      <c r="EO751" s="137"/>
      <c r="EP751" s="137"/>
      <c r="EQ751" s="137"/>
      <c r="ER751" s="137"/>
      <c r="ES751" s="137"/>
      <c r="ET751" s="137"/>
      <c r="EU751" s="137"/>
      <c r="EV751" s="137"/>
      <c r="EW751" s="137"/>
      <c r="EX751" s="137"/>
      <c r="EY751" s="137"/>
    </row>
    <row r="752" spans="1:155" s="173" customFormat="1" ht="27" customHeight="1">
      <c r="A752" s="183" t="s">
        <v>57</v>
      </c>
      <c r="B752" s="182"/>
      <c r="C752" s="181"/>
      <c r="D752" s="181"/>
      <c r="E752" s="180"/>
      <c r="F752" s="180"/>
      <c r="G752" s="180"/>
      <c r="H752" s="179"/>
      <c r="I752" s="179"/>
      <c r="J752" s="706" t="str">
        <f>IF(Résultats!$M24="","",Résultats!$M24)</f>
        <v/>
      </c>
      <c r="K752" s="706"/>
      <c r="L752" s="706"/>
      <c r="M752" s="178" t="str">
        <f>"/"</f>
        <v>/</v>
      </c>
      <c r="N752" s="177">
        <f>Résultats!$M$4</f>
        <v>40</v>
      </c>
      <c r="O752" s="176"/>
      <c r="P752" s="175" t="str">
        <f>IF(OR(J752="",J752="Absent(e)",J752="Incomplet"),"",J752/N752)</f>
        <v/>
      </c>
      <c r="Q752" s="174"/>
      <c r="R752" s="174"/>
      <c r="S752" s="174"/>
      <c r="T752" s="174"/>
      <c r="U752" s="174"/>
      <c r="V752" s="174"/>
      <c r="W752" s="174"/>
      <c r="X752" s="174"/>
      <c r="Y752" s="174"/>
      <c r="Z752" s="174"/>
      <c r="AA752" s="174"/>
      <c r="AB752" s="174"/>
      <c r="AC752" s="174"/>
      <c r="AD752" s="174"/>
      <c r="AE752" s="174"/>
      <c r="AF752" s="174"/>
      <c r="AG752" s="174"/>
      <c r="AH752" s="174"/>
      <c r="AI752" s="174"/>
      <c r="AJ752" s="174"/>
      <c r="AK752" s="174"/>
      <c r="AL752" s="174"/>
      <c r="AM752" s="174"/>
      <c r="AN752" s="174"/>
    </row>
    <row r="753" spans="1:155" s="173" customFormat="1" ht="18" customHeight="1">
      <c r="A753" s="707" t="s">
        <v>73</v>
      </c>
      <c r="B753" s="708"/>
      <c r="C753" s="708"/>
      <c r="D753" s="708"/>
      <c r="E753" s="708"/>
      <c r="F753" s="358"/>
      <c r="G753" s="358"/>
      <c r="H753" s="709" t="str">
        <f>IF(OR(Résultats!$AA24="Absent(e)",Résultats!$AA24="Incomplet"),"",Résultats!$AA24)</f>
        <v/>
      </c>
      <c r="I753" s="709"/>
      <c r="J753" s="168" t="str">
        <f>"/"</f>
        <v>/</v>
      </c>
      <c r="K753" s="167">
        <f>Résultats!$AA$2</f>
        <v>19</v>
      </c>
      <c r="L753" s="191"/>
      <c r="M753" s="191"/>
      <c r="N753" s="190"/>
      <c r="O753" s="189"/>
      <c r="P753" s="188"/>
      <c r="R753" s="174"/>
      <c r="S753" s="174"/>
      <c r="T753" s="174"/>
      <c r="U753" s="174"/>
      <c r="V753" s="174"/>
      <c r="W753" s="174"/>
      <c r="X753" s="174"/>
      <c r="Y753" s="174"/>
      <c r="Z753" s="174"/>
      <c r="AA753" s="174"/>
      <c r="AB753" s="174"/>
      <c r="AC753" s="174"/>
      <c r="AD753" s="174"/>
      <c r="AE753" s="174"/>
      <c r="AF753" s="174"/>
      <c r="AG753" s="174"/>
      <c r="AH753" s="174"/>
      <c r="AI753" s="174"/>
      <c r="AJ753" s="174"/>
      <c r="AK753" s="174"/>
      <c r="AL753" s="174"/>
      <c r="AM753" s="174"/>
      <c r="AN753" s="174"/>
    </row>
    <row r="754" spans="1:155" s="173" customFormat="1" ht="13.5" customHeight="1">
      <c r="A754" s="197" t="s">
        <v>139</v>
      </c>
      <c r="B754" s="196"/>
      <c r="C754" s="196"/>
      <c r="D754" s="196"/>
      <c r="E754" s="196"/>
      <c r="F754" s="196"/>
      <c r="G754" s="196"/>
      <c r="H754" s="195"/>
      <c r="I754" s="194"/>
      <c r="J754" s="193"/>
      <c r="K754" s="192"/>
      <c r="L754" s="191"/>
      <c r="M754" s="191"/>
      <c r="N754" s="190"/>
      <c r="O754" s="189"/>
      <c r="P754" s="188"/>
      <c r="R754" s="174"/>
      <c r="S754" s="174"/>
      <c r="T754" s="174"/>
      <c r="U754" s="174"/>
      <c r="V754" s="174"/>
      <c r="W754" s="174"/>
      <c r="X754" s="174"/>
      <c r="Y754" s="174"/>
      <c r="Z754" s="174"/>
      <c r="AA754" s="174"/>
      <c r="AB754" s="174"/>
      <c r="AC754" s="174"/>
      <c r="AD754" s="174"/>
      <c r="AE754" s="174"/>
      <c r="AF754" s="174"/>
      <c r="AG754" s="174"/>
      <c r="AH754" s="174"/>
      <c r="AI754" s="174"/>
      <c r="AJ754" s="174"/>
      <c r="AK754" s="174"/>
      <c r="AL754" s="174"/>
      <c r="AM754" s="174"/>
      <c r="AN754" s="174"/>
    </row>
    <row r="755" spans="1:155" s="173" customFormat="1" ht="13.5" customHeight="1">
      <c r="A755" s="197" t="s">
        <v>142</v>
      </c>
      <c r="B755" s="196"/>
      <c r="C755" s="196"/>
      <c r="D755" s="196"/>
      <c r="E755" s="196"/>
      <c r="F755" s="196"/>
      <c r="G755" s="196"/>
      <c r="H755" s="195"/>
      <c r="I755" s="194"/>
      <c r="J755" s="193"/>
      <c r="K755" s="192"/>
      <c r="L755" s="191"/>
      <c r="M755" s="191"/>
      <c r="N755" s="190"/>
      <c r="O755" s="189"/>
      <c r="P755" s="188"/>
      <c r="R755" s="174"/>
      <c r="S755" s="174"/>
      <c r="T755" s="174"/>
      <c r="U755" s="174"/>
      <c r="V755" s="174"/>
      <c r="W755" s="174"/>
      <c r="X755" s="174"/>
      <c r="Y755" s="174"/>
      <c r="Z755" s="174"/>
      <c r="AA755" s="174"/>
      <c r="AB755" s="174"/>
      <c r="AC755" s="174"/>
      <c r="AD755" s="174"/>
      <c r="AE755" s="174"/>
      <c r="AF755" s="174"/>
      <c r="AG755" s="174"/>
      <c r="AH755" s="174"/>
      <c r="AI755" s="174"/>
      <c r="AJ755" s="174"/>
      <c r="AK755" s="174"/>
      <c r="AL755" s="174"/>
      <c r="AM755" s="174"/>
      <c r="AN755" s="174"/>
    </row>
    <row r="756" spans="1:155" s="186" customFormat="1" ht="13.5" customHeight="1">
      <c r="A756" s="197" t="s">
        <v>74</v>
      </c>
      <c r="B756" s="211"/>
      <c r="C756" s="211"/>
      <c r="D756" s="211"/>
      <c r="E756" s="211"/>
      <c r="F756" s="211"/>
      <c r="G756" s="211"/>
      <c r="H756" s="210"/>
      <c r="I756" s="209"/>
      <c r="J756" s="208"/>
      <c r="K756" s="208"/>
      <c r="L756" s="208"/>
      <c r="M756" s="208"/>
      <c r="N756" s="207"/>
      <c r="O756" s="206"/>
      <c r="P756" s="205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</row>
    <row r="757" spans="1:155" s="186" customFormat="1" ht="13.5" customHeight="1">
      <c r="A757" s="197" t="s">
        <v>84</v>
      </c>
      <c r="B757" s="211"/>
      <c r="C757" s="211"/>
      <c r="D757" s="211"/>
      <c r="E757" s="211"/>
      <c r="F757" s="211"/>
      <c r="G757" s="211"/>
      <c r="H757" s="210"/>
      <c r="I757" s="209"/>
      <c r="J757" s="208"/>
      <c r="K757" s="208"/>
      <c r="L757" s="208"/>
      <c r="M757" s="208"/>
      <c r="N757" s="207"/>
      <c r="O757" s="206"/>
      <c r="P757" s="205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</row>
    <row r="758" spans="1:155" s="203" customFormat="1" ht="13.5" customHeight="1">
      <c r="A758" s="197" t="s">
        <v>75</v>
      </c>
      <c r="B758" s="211"/>
      <c r="C758" s="211"/>
      <c r="D758" s="211"/>
      <c r="E758" s="211"/>
      <c r="F758" s="211"/>
      <c r="G758" s="211"/>
      <c r="H758" s="210"/>
      <c r="I758" s="209"/>
      <c r="J758" s="208"/>
      <c r="K758" s="208"/>
      <c r="L758" s="208"/>
      <c r="M758" s="208"/>
      <c r="N758" s="207"/>
      <c r="O758" s="206"/>
      <c r="P758" s="205"/>
      <c r="R758" s="204"/>
      <c r="S758" s="204"/>
      <c r="T758" s="204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</row>
    <row r="759" spans="1:155" ht="30" customHeight="1">
      <c r="A759" s="703" t="s">
        <v>54</v>
      </c>
      <c r="B759" s="704"/>
      <c r="C759" s="704"/>
      <c r="D759" s="704"/>
      <c r="E759" s="704"/>
      <c r="F759" s="360"/>
      <c r="G759" s="360"/>
      <c r="H759" s="705" t="str">
        <f>IF(OR(Résultats!$AN24="Absent(e)",Résultats!$AN24="Incomplet"),"",Résultats!$AN24)</f>
        <v/>
      </c>
      <c r="I759" s="705"/>
      <c r="J759" s="172" t="str">
        <f>"/"</f>
        <v>/</v>
      </c>
      <c r="K759" s="171">
        <f>Résultats!$AN$2</f>
        <v>21</v>
      </c>
      <c r="L759" s="202"/>
      <c r="M759" s="202"/>
      <c r="N759" s="201"/>
      <c r="O759" s="200"/>
      <c r="P759" s="199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  <c r="DB759" s="137"/>
      <c r="DC759" s="137"/>
      <c r="DD759" s="137"/>
      <c r="DE759" s="137"/>
      <c r="DF759" s="137"/>
      <c r="DG759" s="137"/>
      <c r="DH759" s="137"/>
      <c r="DI759" s="137"/>
      <c r="DJ759" s="137"/>
      <c r="DK759" s="137"/>
      <c r="DL759" s="137"/>
      <c r="DM759" s="137"/>
      <c r="DN759" s="137"/>
      <c r="DO759" s="137"/>
      <c r="DP759" s="137"/>
      <c r="DQ759" s="137"/>
      <c r="DR759" s="137"/>
      <c r="DS759" s="137"/>
      <c r="DT759" s="137"/>
      <c r="DU759" s="137"/>
      <c r="DV759" s="137"/>
      <c r="DW759" s="137"/>
      <c r="DX759" s="137"/>
      <c r="DY759" s="137"/>
      <c r="DZ759" s="137"/>
      <c r="EA759" s="137"/>
      <c r="EB759" s="137"/>
      <c r="EC759" s="137"/>
      <c r="ED759" s="137"/>
      <c r="EE759" s="137"/>
      <c r="EF759" s="137"/>
      <c r="EG759" s="137"/>
      <c r="EH759" s="137"/>
      <c r="EI759" s="137"/>
      <c r="EJ759" s="137"/>
      <c r="EK759" s="137"/>
      <c r="EL759" s="137"/>
      <c r="EM759" s="137"/>
      <c r="EN759" s="137"/>
      <c r="EO759" s="137"/>
      <c r="EP759" s="137"/>
      <c r="EQ759" s="137"/>
      <c r="ER759" s="137"/>
      <c r="ES759" s="137"/>
      <c r="ET759" s="137"/>
      <c r="EU759" s="137"/>
      <c r="EV759" s="137"/>
      <c r="EW759" s="137"/>
      <c r="EX759" s="137"/>
      <c r="EY759" s="137"/>
    </row>
    <row r="760" spans="1:155" s="151" customFormat="1" ht="13.5" customHeight="1">
      <c r="A760" s="161" t="s">
        <v>76</v>
      </c>
      <c r="B760" s="162"/>
      <c r="C760" s="162"/>
      <c r="D760" s="162"/>
      <c r="E760" s="160"/>
      <c r="F760" s="160"/>
      <c r="G760" s="160"/>
      <c r="H760" s="156"/>
      <c r="I760" s="156"/>
      <c r="J760" s="155"/>
      <c r="K760" s="155"/>
      <c r="L760" s="155"/>
      <c r="M760" s="155"/>
      <c r="N760" s="154"/>
      <c r="O760" s="153"/>
      <c r="P760" s="152"/>
    </row>
    <row r="761" spans="1:155" s="151" customFormat="1" ht="13.5" customHeight="1">
      <c r="A761" s="161" t="s">
        <v>77</v>
      </c>
      <c r="B761" s="162"/>
      <c r="C761" s="162"/>
      <c r="D761" s="162"/>
      <c r="E761" s="160"/>
      <c r="F761" s="160"/>
      <c r="G761" s="160"/>
      <c r="H761" s="156"/>
      <c r="I761" s="156"/>
      <c r="J761" s="155"/>
      <c r="K761" s="155"/>
      <c r="L761" s="155"/>
      <c r="M761" s="155"/>
      <c r="N761" s="154"/>
      <c r="O761" s="153"/>
      <c r="P761" s="152"/>
    </row>
    <row r="762" spans="1:155" s="151" customFormat="1" ht="13.5" customHeight="1">
      <c r="A762" s="161" t="s">
        <v>78</v>
      </c>
      <c r="B762" s="162"/>
      <c r="C762" s="162"/>
      <c r="D762" s="162"/>
      <c r="E762" s="160"/>
      <c r="F762" s="160"/>
      <c r="G762" s="160"/>
      <c r="H762" s="156"/>
      <c r="I762" s="156"/>
      <c r="J762" s="155"/>
      <c r="K762" s="155"/>
      <c r="L762" s="155"/>
      <c r="M762" s="155"/>
      <c r="N762" s="154"/>
      <c r="O762" s="153"/>
      <c r="P762" s="152"/>
    </row>
    <row r="763" spans="1:155" s="151" customFormat="1" ht="13.5" customHeight="1">
      <c r="A763" s="444" t="s">
        <v>141</v>
      </c>
      <c r="B763" s="160"/>
      <c r="C763" s="160"/>
      <c r="D763" s="160"/>
      <c r="E763" s="160"/>
      <c r="F763" s="160"/>
      <c r="G763" s="160"/>
      <c r="H763" s="156"/>
      <c r="I763" s="156"/>
      <c r="J763" s="155"/>
      <c r="K763" s="155"/>
      <c r="L763" s="155"/>
      <c r="M763" s="155"/>
      <c r="N763" s="154"/>
      <c r="O763" s="153"/>
      <c r="P763" s="152"/>
    </row>
    <row r="764" spans="1:155" s="151" customFormat="1" ht="15" customHeight="1">
      <c r="A764" s="321"/>
      <c r="B764" s="160"/>
      <c r="C764" s="160"/>
      <c r="D764" s="160"/>
      <c r="E764" s="160"/>
      <c r="F764" s="160"/>
      <c r="G764" s="160"/>
      <c r="H764" s="156"/>
      <c r="I764" s="156"/>
      <c r="J764" s="155"/>
      <c r="K764" s="155"/>
      <c r="L764" s="155"/>
      <c r="M764" s="155"/>
      <c r="N764" s="154"/>
      <c r="O764" s="153"/>
      <c r="P764" s="153"/>
    </row>
    <row r="765" spans="1:155" s="173" customFormat="1" ht="27" customHeight="1">
      <c r="A765" s="183" t="s">
        <v>58</v>
      </c>
      <c r="B765" s="182"/>
      <c r="C765" s="181"/>
      <c r="D765" s="181"/>
      <c r="E765" s="180"/>
      <c r="F765" s="180"/>
      <c r="G765" s="180"/>
      <c r="H765" s="179"/>
      <c r="I765" s="179"/>
      <c r="J765" s="706" t="str">
        <f>IF(OR(Résultats!$O24="",Résultats!$O24="Incomplet"),"",Résultats!$O24)</f>
        <v/>
      </c>
      <c r="K765" s="706"/>
      <c r="L765" s="706"/>
      <c r="M765" s="178" t="str">
        <f>"/"</f>
        <v>/</v>
      </c>
      <c r="N765" s="177">
        <f>Résultats!$O$4</f>
        <v>40</v>
      </c>
      <c r="O765" s="176"/>
      <c r="P765" s="175" t="str">
        <f>IF(OR(J765="",J765="Absent(e)",J765="Incomplet"),"",J765/N765)</f>
        <v/>
      </c>
      <c r="Q765" s="174"/>
      <c r="R765" s="174"/>
      <c r="S765" s="174"/>
      <c r="T765" s="174"/>
      <c r="U765" s="174"/>
      <c r="V765" s="174"/>
      <c r="W765" s="174"/>
      <c r="X765" s="174"/>
      <c r="Y765" s="174"/>
      <c r="Z765" s="174"/>
      <c r="AA765" s="174"/>
      <c r="AB765" s="174"/>
      <c r="AC765" s="174"/>
      <c r="AD765" s="174"/>
      <c r="AE765" s="174"/>
      <c r="AF765" s="174"/>
      <c r="AG765" s="174"/>
      <c r="AH765" s="174"/>
      <c r="AI765" s="174"/>
      <c r="AJ765" s="174"/>
      <c r="AK765" s="174"/>
      <c r="AL765" s="174"/>
      <c r="AM765" s="174"/>
      <c r="AN765" s="174"/>
    </row>
    <row r="766" spans="1:155" ht="14">
      <c r="A766" s="707" t="s">
        <v>60</v>
      </c>
      <c r="B766" s="708"/>
      <c r="C766" s="708"/>
      <c r="D766" s="708"/>
      <c r="E766" s="708"/>
      <c r="F766" s="358"/>
      <c r="G766" s="358"/>
      <c r="H766" s="709" t="str">
        <f>IF(OR(Résultats!$AY24="a",Résultats!$AY24="A",Résultats!$AY24=""),"",Résultats!$AY24)</f>
        <v/>
      </c>
      <c r="I766" s="709"/>
      <c r="J766" s="168" t="str">
        <f>"/"</f>
        <v>/</v>
      </c>
      <c r="K766" s="171">
        <f>Résultats!$AY$2</f>
        <v>18</v>
      </c>
      <c r="L766" s="166"/>
      <c r="M766" s="166"/>
      <c r="N766" s="165"/>
      <c r="O766" s="170"/>
      <c r="P766" s="164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  <c r="DB766" s="137"/>
      <c r="DC766" s="137"/>
      <c r="DD766" s="137"/>
      <c r="DE766" s="137"/>
      <c r="DF766" s="137"/>
      <c r="DG766" s="137"/>
      <c r="DH766" s="137"/>
      <c r="DI766" s="137"/>
      <c r="DJ766" s="137"/>
      <c r="DK766" s="137"/>
      <c r="DL766" s="137"/>
      <c r="DM766" s="137"/>
      <c r="DN766" s="137"/>
      <c r="DO766" s="137"/>
      <c r="DP766" s="137"/>
      <c r="DQ766" s="137"/>
      <c r="DR766" s="137"/>
      <c r="DS766" s="137"/>
      <c r="DT766" s="137"/>
      <c r="DU766" s="137"/>
      <c r="DV766" s="137"/>
      <c r="DW766" s="137"/>
      <c r="DX766" s="137"/>
      <c r="DY766" s="137"/>
      <c r="DZ766" s="137"/>
      <c r="EA766" s="137"/>
      <c r="EB766" s="137"/>
      <c r="EC766" s="137"/>
      <c r="ED766" s="137"/>
      <c r="EE766" s="137"/>
      <c r="EF766" s="137"/>
      <c r="EG766" s="137"/>
      <c r="EH766" s="137"/>
      <c r="EI766" s="137"/>
      <c r="EJ766" s="137"/>
      <c r="EK766" s="137"/>
      <c r="EL766" s="137"/>
      <c r="EM766" s="137"/>
      <c r="EN766" s="137"/>
      <c r="EO766" s="137"/>
      <c r="EP766" s="137"/>
      <c r="EQ766" s="137"/>
      <c r="ER766" s="137"/>
      <c r="ES766" s="137"/>
      <c r="ET766" s="137"/>
      <c r="EU766" s="137"/>
      <c r="EV766" s="137"/>
      <c r="EW766" s="137"/>
      <c r="EX766" s="137"/>
      <c r="EY766" s="137"/>
    </row>
    <row r="767" spans="1:155" s="173" customFormat="1" ht="13.5" customHeight="1">
      <c r="A767" s="197" t="s">
        <v>79</v>
      </c>
      <c r="B767" s="358"/>
      <c r="C767" s="358"/>
      <c r="D767" s="358"/>
      <c r="E767" s="358"/>
      <c r="F767" s="358"/>
      <c r="G767" s="358"/>
      <c r="H767" s="359"/>
      <c r="I767" s="359"/>
      <c r="J767" s="168"/>
      <c r="K767" s="167"/>
      <c r="L767" s="166"/>
      <c r="M767" s="166"/>
      <c r="N767" s="165"/>
      <c r="O767" s="170"/>
      <c r="P767" s="164"/>
      <c r="Q767" s="174"/>
      <c r="R767" s="174"/>
      <c r="S767" s="174"/>
      <c r="T767" s="174"/>
      <c r="U767" s="174"/>
      <c r="V767" s="174"/>
      <c r="W767" s="174"/>
      <c r="X767" s="174"/>
      <c r="Y767" s="174"/>
      <c r="Z767" s="174"/>
      <c r="AA767" s="174"/>
      <c r="AB767" s="174"/>
      <c r="AC767" s="174"/>
      <c r="AD767" s="174"/>
      <c r="AE767" s="174"/>
      <c r="AF767" s="174"/>
      <c r="AG767" s="174"/>
      <c r="AH767" s="174"/>
      <c r="AI767" s="174"/>
      <c r="AJ767" s="174"/>
      <c r="AK767" s="174"/>
      <c r="AL767" s="174"/>
      <c r="AM767" s="174"/>
      <c r="AN767" s="174"/>
    </row>
    <row r="768" spans="1:155" s="173" customFormat="1" ht="13.5" customHeight="1">
      <c r="A768" s="197" t="s">
        <v>143</v>
      </c>
      <c r="B768" s="358"/>
      <c r="C768" s="358"/>
      <c r="D768" s="358"/>
      <c r="E768" s="358"/>
      <c r="F768" s="358"/>
      <c r="G768" s="358"/>
      <c r="H768" s="359"/>
      <c r="I768" s="359"/>
      <c r="J768" s="168"/>
      <c r="K768" s="167"/>
      <c r="L768" s="166"/>
      <c r="M768" s="166"/>
      <c r="N768" s="165"/>
      <c r="O768" s="170"/>
      <c r="P768" s="164"/>
      <c r="R768" s="174"/>
      <c r="S768" s="174"/>
      <c r="T768" s="174"/>
      <c r="U768" s="174"/>
      <c r="V768" s="174"/>
      <c r="W768" s="174"/>
      <c r="X768" s="174"/>
      <c r="Y768" s="174"/>
      <c r="Z768" s="174"/>
      <c r="AA768" s="174"/>
      <c r="AB768" s="174"/>
      <c r="AC768" s="174"/>
      <c r="AD768" s="174"/>
      <c r="AE768" s="174"/>
      <c r="AF768" s="174"/>
      <c r="AG768" s="174"/>
      <c r="AH768" s="174"/>
      <c r="AI768" s="174"/>
      <c r="AJ768" s="174"/>
      <c r="AK768" s="174"/>
      <c r="AL768" s="174"/>
      <c r="AM768" s="174"/>
      <c r="AN768" s="174"/>
    </row>
    <row r="769" spans="1:155" s="173" customFormat="1" ht="13.5" customHeight="1">
      <c r="A769" s="197" t="s">
        <v>80</v>
      </c>
      <c r="B769" s="358"/>
      <c r="C769" s="358"/>
      <c r="D769" s="358"/>
      <c r="E769" s="358"/>
      <c r="F769" s="358"/>
      <c r="G769" s="358"/>
      <c r="H769" s="359"/>
      <c r="I769" s="359"/>
      <c r="J769" s="168"/>
      <c r="K769" s="167"/>
      <c r="L769" s="166"/>
      <c r="M769" s="166"/>
      <c r="N769" s="165"/>
      <c r="O769" s="170"/>
      <c r="P769" s="164"/>
      <c r="R769" s="174"/>
      <c r="S769" s="174"/>
      <c r="T769" s="174"/>
      <c r="U769" s="174"/>
      <c r="V769" s="174"/>
      <c r="W769" s="174"/>
      <c r="X769" s="174"/>
      <c r="Y769" s="174"/>
      <c r="Z769" s="174"/>
      <c r="AA769" s="174"/>
      <c r="AB769" s="174"/>
      <c r="AC769" s="174"/>
      <c r="AD769" s="174"/>
      <c r="AE769" s="174"/>
      <c r="AF769" s="174"/>
      <c r="AG769" s="174"/>
      <c r="AH769" s="174"/>
      <c r="AI769" s="174"/>
      <c r="AJ769" s="174"/>
      <c r="AK769" s="174"/>
      <c r="AL769" s="174"/>
      <c r="AM769" s="174"/>
      <c r="AN769" s="174"/>
    </row>
    <row r="770" spans="1:155" s="173" customFormat="1" ht="13.5" customHeight="1">
      <c r="A770" s="320" t="s">
        <v>85</v>
      </c>
      <c r="B770" s="358"/>
      <c r="C770" s="358"/>
      <c r="D770" s="358"/>
      <c r="E770" s="358"/>
      <c r="F770" s="358"/>
      <c r="G770" s="358"/>
      <c r="H770" s="359"/>
      <c r="I770" s="359"/>
      <c r="J770" s="168"/>
      <c r="K770" s="167"/>
      <c r="L770" s="166"/>
      <c r="M770" s="166"/>
      <c r="N770" s="165"/>
      <c r="O770" s="170"/>
      <c r="P770" s="164"/>
      <c r="R770" s="174"/>
      <c r="S770" s="174"/>
      <c r="T770" s="174"/>
      <c r="U770" s="174"/>
      <c r="V770" s="174"/>
      <c r="W770" s="174"/>
      <c r="X770" s="174"/>
      <c r="Y770" s="174"/>
      <c r="Z770" s="174"/>
      <c r="AA770" s="174"/>
      <c r="AB770" s="174"/>
      <c r="AC770" s="174"/>
      <c r="AD770" s="174"/>
      <c r="AE770" s="174"/>
      <c r="AF770" s="174"/>
      <c r="AG770" s="174"/>
      <c r="AH770" s="174"/>
      <c r="AI770" s="174"/>
      <c r="AJ770" s="174"/>
      <c r="AK770" s="174"/>
      <c r="AL770" s="174"/>
      <c r="AM770" s="174"/>
      <c r="AN770" s="174"/>
    </row>
    <row r="771" spans="1:155" s="186" customFormat="1" ht="18" customHeight="1">
      <c r="A771" s="710" t="s">
        <v>65</v>
      </c>
      <c r="B771" s="711"/>
      <c r="C771" s="711"/>
      <c r="D771" s="711"/>
      <c r="E771" s="711"/>
      <c r="F771" s="711"/>
      <c r="G771" s="711"/>
      <c r="H771" s="709" t="str">
        <f>IF(OR(Résultats!$BK24="Absent(e)",Résultats!$BK24="Incomplet"),"",Résultats!$BK24)</f>
        <v/>
      </c>
      <c r="I771" s="709"/>
      <c r="J771" s="172" t="str">
        <f>"/"</f>
        <v>/</v>
      </c>
      <c r="K771" s="171">
        <f>Résultats!$BK$2</f>
        <v>22</v>
      </c>
      <c r="L771" s="166"/>
      <c r="M771" s="166"/>
      <c r="N771" s="165"/>
      <c r="O771" s="170"/>
      <c r="P771" s="164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</row>
    <row r="772" spans="1:155" s="184" customFormat="1" ht="13.5" customHeight="1">
      <c r="A772" s="161" t="s">
        <v>81</v>
      </c>
      <c r="B772" s="162"/>
      <c r="C772" s="162"/>
      <c r="D772" s="162"/>
      <c r="E772" s="160"/>
      <c r="F772" s="159"/>
      <c r="G772" s="158"/>
      <c r="H772" s="157"/>
      <c r="I772" s="156"/>
      <c r="J772" s="155"/>
      <c r="K772" s="155"/>
      <c r="L772" s="155"/>
      <c r="M772" s="155"/>
      <c r="N772" s="154"/>
      <c r="O772" s="153"/>
      <c r="P772" s="152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  <c r="AC772" s="185"/>
      <c r="AD772" s="185"/>
      <c r="AE772" s="185"/>
      <c r="AF772" s="185"/>
      <c r="AG772" s="185"/>
      <c r="AH772" s="185"/>
      <c r="AI772" s="185"/>
      <c r="AJ772" s="185"/>
      <c r="AK772" s="185"/>
      <c r="AL772" s="185"/>
      <c r="AM772" s="185"/>
      <c r="AN772" s="185"/>
    </row>
    <row r="773" spans="1:155" s="173" customFormat="1" ht="13.5" customHeight="1">
      <c r="A773" s="161" t="s">
        <v>83</v>
      </c>
      <c r="B773" s="162"/>
      <c r="C773" s="162"/>
      <c r="D773" s="162"/>
      <c r="E773" s="160"/>
      <c r="F773" s="159"/>
      <c r="G773" s="158"/>
      <c r="H773" s="157"/>
      <c r="I773" s="156"/>
      <c r="J773" s="155"/>
      <c r="K773" s="155"/>
      <c r="L773" s="155"/>
      <c r="M773" s="155"/>
      <c r="N773" s="154"/>
      <c r="O773" s="153"/>
      <c r="P773" s="152"/>
      <c r="Q773" s="174"/>
      <c r="R773" s="174"/>
      <c r="S773" s="174"/>
      <c r="T773" s="174"/>
      <c r="U773" s="174"/>
      <c r="V773" s="174"/>
      <c r="W773" s="174"/>
      <c r="X773" s="174"/>
      <c r="Y773" s="174"/>
      <c r="Z773" s="174"/>
      <c r="AA773" s="174"/>
      <c r="AB773" s="174"/>
      <c r="AC773" s="174"/>
      <c r="AD773" s="174"/>
      <c r="AE773" s="174"/>
      <c r="AF773" s="174"/>
      <c r="AG773" s="174"/>
      <c r="AH773" s="174"/>
      <c r="AI773" s="174"/>
      <c r="AJ773" s="174"/>
      <c r="AK773" s="174"/>
      <c r="AL773" s="174"/>
      <c r="AM773" s="174"/>
      <c r="AN773" s="174"/>
    </row>
    <row r="774" spans="1:155" s="163" customFormat="1" ht="13.5" customHeight="1">
      <c r="A774" s="161" t="s">
        <v>82</v>
      </c>
      <c r="B774" s="160"/>
      <c r="C774" s="160"/>
      <c r="D774" s="160"/>
      <c r="E774" s="160"/>
      <c r="F774" s="159"/>
      <c r="G774" s="158"/>
      <c r="H774" s="157"/>
      <c r="I774" s="156"/>
      <c r="J774" s="155"/>
      <c r="K774" s="155"/>
      <c r="L774" s="155"/>
      <c r="M774" s="155"/>
      <c r="N774" s="154"/>
      <c r="O774" s="153"/>
      <c r="P774" s="152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</row>
    <row r="775" spans="1:155">
      <c r="A775" s="363"/>
      <c r="B775" s="150"/>
      <c r="C775" s="150"/>
      <c r="D775" s="149"/>
      <c r="E775" s="361"/>
      <c r="F775" s="361"/>
      <c r="G775" s="361"/>
      <c r="H775" s="361"/>
      <c r="I775" s="361"/>
      <c r="J775" s="361"/>
      <c r="K775" s="148"/>
      <c r="L775" s="147"/>
      <c r="M775" s="146"/>
      <c r="N775" s="361"/>
      <c r="O775" s="361"/>
      <c r="P775" s="361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  <c r="DB775" s="137"/>
      <c r="DC775" s="137"/>
      <c r="DD775" s="137"/>
      <c r="DE775" s="137"/>
      <c r="DF775" s="137"/>
      <c r="DG775" s="137"/>
      <c r="DH775" s="137"/>
      <c r="DI775" s="137"/>
      <c r="DJ775" s="137"/>
      <c r="DK775" s="137"/>
      <c r="DL775" s="137"/>
      <c r="DM775" s="137"/>
      <c r="DN775" s="137"/>
      <c r="DO775" s="137"/>
      <c r="DP775" s="137"/>
      <c r="DQ775" s="137"/>
      <c r="DR775" s="137"/>
      <c r="DS775" s="137"/>
      <c r="DT775" s="137"/>
      <c r="DU775" s="137"/>
      <c r="DV775" s="137"/>
      <c r="DW775" s="137"/>
      <c r="DX775" s="137"/>
      <c r="DY775" s="137"/>
      <c r="DZ775" s="137"/>
      <c r="EA775" s="137"/>
      <c r="EB775" s="137"/>
      <c r="EC775" s="137"/>
      <c r="ED775" s="137"/>
      <c r="EE775" s="137"/>
      <c r="EF775" s="137"/>
      <c r="EG775" s="137"/>
      <c r="EH775" s="137"/>
      <c r="EI775" s="137"/>
      <c r="EJ775" s="137"/>
      <c r="EK775" s="137"/>
      <c r="EL775" s="137"/>
      <c r="EM775" s="137"/>
      <c r="EN775" s="137"/>
      <c r="EO775" s="137"/>
      <c r="EP775" s="137"/>
      <c r="EQ775" s="137"/>
      <c r="ER775" s="137"/>
      <c r="ES775" s="137"/>
      <c r="ET775" s="137"/>
      <c r="EU775" s="137"/>
      <c r="EV775" s="137"/>
      <c r="EW775" s="137"/>
      <c r="EX775" s="137"/>
      <c r="EY775" s="137"/>
    </row>
    <row r="776" spans="1:155">
      <c r="A776" s="363"/>
      <c r="B776" s="150"/>
      <c r="C776" s="150"/>
      <c r="D776" s="149"/>
      <c r="E776" s="361"/>
      <c r="F776" s="361"/>
      <c r="G776" s="361"/>
      <c r="H776" s="361"/>
      <c r="I776" s="361"/>
      <c r="J776" s="361"/>
      <c r="K776" s="148"/>
      <c r="L776" s="147"/>
      <c r="M776" s="146"/>
      <c r="N776" s="361"/>
      <c r="O776" s="361"/>
      <c r="P776" s="361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  <c r="DB776" s="137"/>
      <c r="DC776" s="137"/>
      <c r="DD776" s="137"/>
      <c r="DE776" s="137"/>
      <c r="DF776" s="137"/>
      <c r="DG776" s="137"/>
      <c r="DH776" s="137"/>
      <c r="DI776" s="137"/>
      <c r="DJ776" s="137"/>
      <c r="DK776" s="137"/>
      <c r="DL776" s="137"/>
      <c r="DM776" s="137"/>
      <c r="DN776" s="137"/>
      <c r="DO776" s="137"/>
      <c r="DP776" s="137"/>
      <c r="DQ776" s="137"/>
      <c r="DR776" s="137"/>
      <c r="DS776" s="137"/>
      <c r="DT776" s="137"/>
      <c r="DU776" s="137"/>
      <c r="DV776" s="137"/>
      <c r="DW776" s="137"/>
      <c r="DX776" s="137"/>
      <c r="DY776" s="137"/>
      <c r="DZ776" s="137"/>
      <c r="EA776" s="137"/>
      <c r="EB776" s="137"/>
      <c r="EC776" s="137"/>
      <c r="ED776" s="137"/>
      <c r="EE776" s="137"/>
      <c r="EF776" s="137"/>
      <c r="EG776" s="137"/>
      <c r="EH776" s="137"/>
      <c r="EI776" s="137"/>
      <c r="EJ776" s="137"/>
      <c r="EK776" s="137"/>
      <c r="EL776" s="137"/>
      <c r="EM776" s="137"/>
      <c r="EN776" s="137"/>
      <c r="EO776" s="137"/>
      <c r="EP776" s="137"/>
      <c r="EQ776" s="137"/>
      <c r="ER776" s="137"/>
      <c r="ES776" s="137"/>
      <c r="ET776" s="137"/>
      <c r="EU776" s="137"/>
      <c r="EV776" s="137"/>
      <c r="EW776" s="137"/>
      <c r="EX776" s="137"/>
      <c r="EY776" s="137"/>
    </row>
    <row r="778" spans="1:155" ht="15.5">
      <c r="A778" s="721"/>
      <c r="B778" s="721"/>
      <c r="C778" s="721"/>
      <c r="D778" s="721"/>
      <c r="E778" s="721"/>
      <c r="F778" s="721"/>
      <c r="G778" s="721"/>
      <c r="H778" s="721"/>
      <c r="I778" s="721"/>
      <c r="J778" s="721"/>
      <c r="K778" s="721"/>
      <c r="L778" s="721"/>
      <c r="M778" s="721"/>
      <c r="N778" s="721"/>
      <c r="O778" s="721"/>
      <c r="P778" s="721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E778" s="137"/>
      <c r="EF778" s="137"/>
      <c r="EG778" s="137"/>
      <c r="EH778" s="137"/>
      <c r="EI778" s="137"/>
      <c r="EJ778" s="137"/>
      <c r="EK778" s="137"/>
      <c r="EL778" s="137"/>
      <c r="EM778" s="137"/>
      <c r="EN778" s="137"/>
      <c r="EO778" s="137"/>
      <c r="EP778" s="137"/>
      <c r="EQ778" s="137"/>
      <c r="ER778" s="137"/>
      <c r="ES778" s="137"/>
      <c r="ET778" s="137"/>
      <c r="EU778" s="137"/>
      <c r="EV778" s="137"/>
      <c r="EW778" s="137"/>
      <c r="EX778" s="137"/>
      <c r="EY778" s="137"/>
    </row>
    <row r="779" spans="1:155" ht="15.5">
      <c r="A779" s="722" t="s">
        <v>43</v>
      </c>
      <c r="B779" s="722"/>
      <c r="C779" s="722"/>
      <c r="D779" s="722"/>
      <c r="E779" s="722"/>
      <c r="F779" s="722"/>
      <c r="G779" s="722"/>
      <c r="H779" s="722"/>
      <c r="I779" s="722"/>
      <c r="J779" s="722"/>
      <c r="K779" s="722"/>
      <c r="L779" s="722"/>
      <c r="M779" s="722"/>
      <c r="N779" s="722"/>
      <c r="O779" s="722"/>
      <c r="P779" s="722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E779" s="137"/>
      <c r="EF779" s="137"/>
      <c r="EG779" s="137"/>
      <c r="EH779" s="137"/>
      <c r="EI779" s="137"/>
      <c r="EJ779" s="137"/>
      <c r="EK779" s="137"/>
      <c r="EL779" s="137"/>
      <c r="EM779" s="137"/>
      <c r="EN779" s="137"/>
      <c r="EO779" s="137"/>
      <c r="EP779" s="137"/>
      <c r="EQ779" s="137"/>
      <c r="ER779" s="137"/>
      <c r="ES779" s="137"/>
      <c r="ET779" s="137"/>
      <c r="EU779" s="137"/>
      <c r="EV779" s="137"/>
      <c r="EW779" s="137"/>
      <c r="EX779" s="137"/>
      <c r="EY779" s="137"/>
    </row>
    <row r="780" spans="1:155">
      <c r="A780" s="213"/>
      <c r="B780" s="150"/>
      <c r="C780" s="150"/>
      <c r="D780" s="149"/>
      <c r="E780" s="150"/>
      <c r="F780" s="150"/>
      <c r="G780" s="150"/>
      <c r="H780" s="150"/>
      <c r="I780" s="150"/>
      <c r="J780" s="361"/>
      <c r="K780" s="148"/>
      <c r="L780" s="147"/>
      <c r="M780" s="146"/>
      <c r="N780" s="150"/>
      <c r="O780" s="150"/>
      <c r="P780" s="198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  <c r="DB780" s="137"/>
      <c r="DC780" s="137"/>
      <c r="DD780" s="137"/>
      <c r="DE780" s="137"/>
      <c r="DF780" s="137"/>
      <c r="DG780" s="137"/>
      <c r="DH780" s="137"/>
      <c r="DI780" s="137"/>
      <c r="DJ780" s="137"/>
      <c r="DK780" s="137"/>
      <c r="DL780" s="137"/>
      <c r="DM780" s="137"/>
      <c r="DN780" s="137"/>
      <c r="DO780" s="137"/>
      <c r="DP780" s="137"/>
      <c r="DQ780" s="137"/>
      <c r="DR780" s="137"/>
      <c r="DS780" s="137"/>
      <c r="DT780" s="137"/>
      <c r="DU780" s="137"/>
      <c r="DV780" s="137"/>
      <c r="DW780" s="137"/>
      <c r="DX780" s="137"/>
      <c r="DY780" s="137"/>
      <c r="DZ780" s="137"/>
      <c r="EA780" s="137"/>
      <c r="EB780" s="137"/>
      <c r="EC780" s="137"/>
      <c r="ED780" s="137"/>
      <c r="EE780" s="137"/>
      <c r="EF780" s="137"/>
      <c r="EG780" s="137"/>
      <c r="EH780" s="137"/>
      <c r="EI780" s="137"/>
      <c r="EJ780" s="137"/>
      <c r="EK780" s="137"/>
      <c r="EL780" s="137"/>
      <c r="EM780" s="137"/>
      <c r="EN780" s="137"/>
      <c r="EO780" s="137"/>
      <c r="EP780" s="137"/>
      <c r="EQ780" s="137"/>
      <c r="ER780" s="137"/>
      <c r="ES780" s="137"/>
      <c r="ET780" s="137"/>
      <c r="EU780" s="137"/>
      <c r="EV780" s="137"/>
      <c r="EW780" s="137"/>
      <c r="EX780" s="137"/>
      <c r="EY780" s="137"/>
    </row>
    <row r="781" spans="1:155" ht="18">
      <c r="A781" s="723" t="s">
        <v>253</v>
      </c>
      <c r="B781" s="723"/>
      <c r="C781" s="723"/>
      <c r="D781" s="723"/>
      <c r="E781" s="723"/>
      <c r="F781" s="723"/>
      <c r="G781" s="723"/>
      <c r="H781" s="723"/>
      <c r="I781" s="723"/>
      <c r="J781" s="723"/>
      <c r="K781" s="723"/>
      <c r="L781" s="723"/>
      <c r="M781" s="723"/>
      <c r="N781" s="723"/>
      <c r="O781" s="723"/>
      <c r="P781" s="723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  <c r="DE781" s="137"/>
      <c r="DF781" s="137"/>
      <c r="DG781" s="137"/>
      <c r="DH781" s="137"/>
      <c r="DI781" s="137"/>
      <c r="DJ781" s="137"/>
      <c r="DK781" s="137"/>
      <c r="DL781" s="137"/>
      <c r="DM781" s="137"/>
      <c r="DN781" s="137"/>
      <c r="DO781" s="137"/>
      <c r="DP781" s="137"/>
      <c r="DQ781" s="137"/>
      <c r="DR781" s="137"/>
      <c r="DS781" s="137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137"/>
      <c r="ED781" s="137"/>
      <c r="EE781" s="137"/>
      <c r="EF781" s="137"/>
      <c r="EG781" s="137"/>
      <c r="EH781" s="137"/>
      <c r="EI781" s="137"/>
      <c r="EJ781" s="137"/>
      <c r="EK781" s="137"/>
      <c r="EL781" s="137"/>
      <c r="EM781" s="137"/>
      <c r="EN781" s="137"/>
      <c r="EO781" s="137"/>
      <c r="EP781" s="137"/>
      <c r="EQ781" s="137"/>
      <c r="ER781" s="137"/>
      <c r="ES781" s="137"/>
      <c r="ET781" s="137"/>
      <c r="EU781" s="137"/>
      <c r="EV781" s="137"/>
      <c r="EW781" s="137"/>
      <c r="EX781" s="137"/>
      <c r="EY781" s="137"/>
    </row>
    <row r="782" spans="1:155">
      <c r="A782" s="213"/>
      <c r="B782" s="150"/>
      <c r="C782" s="150"/>
      <c r="D782" s="149"/>
      <c r="E782" s="150"/>
      <c r="F782" s="150"/>
      <c r="G782" s="150"/>
      <c r="H782" s="150"/>
      <c r="I782" s="150"/>
      <c r="J782" s="361"/>
      <c r="K782" s="148"/>
      <c r="L782" s="147"/>
      <c r="M782" s="146"/>
      <c r="N782" s="150"/>
      <c r="O782" s="150"/>
      <c r="P782" s="198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  <c r="DB782" s="137"/>
      <c r="DC782" s="137"/>
      <c r="DD782" s="137"/>
      <c r="DE782" s="137"/>
      <c r="DF782" s="137"/>
      <c r="DG782" s="137"/>
      <c r="DH782" s="137"/>
      <c r="DI782" s="137"/>
      <c r="DJ782" s="137"/>
      <c r="DK782" s="137"/>
      <c r="DL782" s="137"/>
      <c r="DM782" s="137"/>
      <c r="DN782" s="137"/>
      <c r="DO782" s="137"/>
      <c r="DP782" s="137"/>
      <c r="DQ782" s="137"/>
      <c r="DR782" s="137"/>
      <c r="DS782" s="137"/>
      <c r="DT782" s="137"/>
      <c r="DU782" s="137"/>
      <c r="DV782" s="137"/>
      <c r="DW782" s="137"/>
      <c r="DX782" s="137"/>
      <c r="DY782" s="137"/>
      <c r="DZ782" s="137"/>
      <c r="EA782" s="137"/>
      <c r="EB782" s="137"/>
      <c r="EC782" s="137"/>
      <c r="ED782" s="137"/>
      <c r="EE782" s="137"/>
      <c r="EF782" s="137"/>
      <c r="EG782" s="137"/>
      <c r="EH782" s="137"/>
      <c r="EI782" s="137"/>
      <c r="EJ782" s="137"/>
      <c r="EK782" s="137"/>
      <c r="EL782" s="137"/>
      <c r="EM782" s="137"/>
      <c r="EN782" s="137"/>
      <c r="EO782" s="137"/>
      <c r="EP782" s="137"/>
      <c r="EQ782" s="137"/>
      <c r="ER782" s="137"/>
      <c r="ES782" s="137"/>
      <c r="ET782" s="137"/>
      <c r="EU782" s="137"/>
      <c r="EV782" s="137"/>
      <c r="EW782" s="137"/>
      <c r="EX782" s="137"/>
      <c r="EY782" s="137"/>
    </row>
    <row r="783" spans="1:155">
      <c r="A783" s="213"/>
      <c r="B783" s="720">
        <f>'Encodage réponses Es'!$B$1:$I$1</f>
        <v>0</v>
      </c>
      <c r="C783" s="720"/>
      <c r="D783" s="720"/>
      <c r="E783" s="720"/>
      <c r="F783" s="720"/>
      <c r="G783" s="720"/>
      <c r="H783" s="720"/>
      <c r="I783" s="720"/>
      <c r="J783" s="720"/>
      <c r="K783" s="720"/>
      <c r="L783" s="720"/>
      <c r="M783" s="720"/>
      <c r="N783" s="720"/>
      <c r="O783" s="150"/>
      <c r="P783" s="198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  <c r="DB783" s="137"/>
      <c r="DC783" s="137"/>
      <c r="DD783" s="137"/>
      <c r="DE783" s="137"/>
      <c r="DF783" s="137"/>
      <c r="DG783" s="137"/>
      <c r="DH783" s="137"/>
      <c r="DI783" s="137"/>
      <c r="DJ783" s="137"/>
      <c r="DK783" s="137"/>
      <c r="DL783" s="137"/>
      <c r="DM783" s="137"/>
      <c r="DN783" s="137"/>
      <c r="DO783" s="137"/>
      <c r="DP783" s="137"/>
      <c r="DQ783" s="137"/>
      <c r="DR783" s="137"/>
      <c r="DS783" s="137"/>
      <c r="DT783" s="137"/>
      <c r="DU783" s="137"/>
      <c r="DV783" s="137"/>
      <c r="DW783" s="137"/>
      <c r="DX783" s="137"/>
      <c r="DY783" s="137"/>
      <c r="DZ783" s="137"/>
      <c r="EA783" s="137"/>
      <c r="EB783" s="137"/>
      <c r="EC783" s="137"/>
      <c r="ED783" s="137"/>
      <c r="EE783" s="137"/>
      <c r="EF783" s="137"/>
      <c r="EG783" s="137"/>
      <c r="EH783" s="137"/>
      <c r="EI783" s="137"/>
      <c r="EJ783" s="137"/>
      <c r="EK783" s="137"/>
      <c r="EL783" s="137"/>
      <c r="EM783" s="137"/>
      <c r="EN783" s="137"/>
      <c r="EO783" s="137"/>
      <c r="EP783" s="137"/>
      <c r="EQ783" s="137"/>
      <c r="ER783" s="137"/>
      <c r="ES783" s="137"/>
      <c r="ET783" s="137"/>
      <c r="EU783" s="137"/>
      <c r="EV783" s="137"/>
      <c r="EW783" s="137"/>
      <c r="EX783" s="137"/>
      <c r="EY783" s="137"/>
    </row>
    <row r="784" spans="1:155" ht="27" customHeight="1">
      <c r="A784" s="238" t="s">
        <v>44</v>
      </c>
      <c r="B784" s="238">
        <f>'Encodage réponses Es'!$C$3</f>
        <v>0</v>
      </c>
      <c r="C784" s="150"/>
      <c r="D784" s="149"/>
      <c r="E784" s="150"/>
      <c r="F784" s="150"/>
      <c r="G784" s="150"/>
      <c r="H784" s="150"/>
      <c r="I784" s="150"/>
      <c r="J784" s="361"/>
      <c r="K784" s="148"/>
      <c r="L784" s="147"/>
      <c r="M784" s="146"/>
      <c r="N784" s="150"/>
      <c r="O784" s="150"/>
      <c r="P784" s="198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  <c r="DB784" s="137"/>
      <c r="DC784" s="137"/>
      <c r="DD784" s="137"/>
      <c r="DE784" s="137"/>
      <c r="DF784" s="137"/>
      <c r="DG784" s="137"/>
      <c r="DH784" s="137"/>
      <c r="DI784" s="137"/>
      <c r="DJ784" s="137"/>
      <c r="DK784" s="137"/>
      <c r="DL784" s="137"/>
      <c r="DM784" s="137"/>
      <c r="DN784" s="137"/>
      <c r="DO784" s="137"/>
      <c r="DP784" s="137"/>
      <c r="DQ784" s="137"/>
      <c r="DR784" s="137"/>
      <c r="DS784" s="137"/>
      <c r="DT784" s="137"/>
      <c r="DU784" s="137"/>
      <c r="DV784" s="137"/>
      <c r="DW784" s="137"/>
      <c r="DX784" s="137"/>
      <c r="DY784" s="137"/>
      <c r="DZ784" s="137"/>
      <c r="EA784" s="137"/>
      <c r="EB784" s="137"/>
      <c r="EC784" s="137"/>
      <c r="ED784" s="137"/>
      <c r="EE784" s="137"/>
      <c r="EF784" s="137"/>
      <c r="EG784" s="137"/>
      <c r="EH784" s="137"/>
      <c r="EI784" s="137"/>
      <c r="EJ784" s="137"/>
      <c r="EK784" s="137"/>
      <c r="EL784" s="137"/>
      <c r="EM784" s="137"/>
      <c r="EN784" s="137"/>
      <c r="EO784" s="137"/>
      <c r="EP784" s="137"/>
      <c r="EQ784" s="137"/>
      <c r="ER784" s="137"/>
      <c r="ES784" s="137"/>
      <c r="ET784" s="137"/>
      <c r="EU784" s="137"/>
      <c r="EV784" s="137"/>
      <c r="EW784" s="137"/>
      <c r="EX784" s="137"/>
      <c r="EY784" s="137"/>
    </row>
    <row r="785" spans="1:155" ht="15.5">
      <c r="A785" s="724" t="str">
        <f>CONCATENATE("Synthèse des résultats de l'élève : ",Résultats!$E25," ",Résultats!$F25)</f>
        <v xml:space="preserve">Synthèse des résultats de l'élève :  </v>
      </c>
      <c r="B785" s="724"/>
      <c r="C785" s="724"/>
      <c r="D785" s="724"/>
      <c r="E785" s="724"/>
      <c r="F785" s="724"/>
      <c r="G785" s="724"/>
      <c r="H785" s="724"/>
      <c r="I785" s="724"/>
      <c r="J785" s="724"/>
      <c r="K785" s="724"/>
      <c r="L785" s="237"/>
      <c r="M785" s="718" t="str">
        <f>IF(Résultats!$J784="Absent(e)","Absent(e)",IF(Résultats!$J784="Incomplet","Incomplet",""))</f>
        <v/>
      </c>
      <c r="N785" s="718"/>
      <c r="O785" s="718"/>
      <c r="P785" s="718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  <c r="DB785" s="137"/>
      <c r="DC785" s="137"/>
      <c r="DD785" s="137"/>
      <c r="DE785" s="137"/>
      <c r="DF785" s="137"/>
      <c r="DG785" s="137"/>
      <c r="DH785" s="137"/>
      <c r="DI785" s="137"/>
      <c r="DJ785" s="137"/>
      <c r="DK785" s="137"/>
      <c r="DL785" s="137"/>
      <c r="DM785" s="137"/>
      <c r="DN785" s="137"/>
      <c r="DO785" s="137"/>
      <c r="DP785" s="137"/>
      <c r="DQ785" s="137"/>
      <c r="DR785" s="137"/>
      <c r="DS785" s="137"/>
      <c r="DT785" s="137"/>
      <c r="DU785" s="137"/>
      <c r="DV785" s="137"/>
      <c r="DW785" s="137"/>
      <c r="DX785" s="137"/>
      <c r="DY785" s="137"/>
      <c r="DZ785" s="137"/>
      <c r="EA785" s="137"/>
      <c r="EB785" s="137"/>
      <c r="EC785" s="137"/>
      <c r="ED785" s="137"/>
      <c r="EE785" s="137"/>
      <c r="EF785" s="137"/>
      <c r="EG785" s="137"/>
      <c r="EH785" s="137"/>
      <c r="EI785" s="137"/>
      <c r="EJ785" s="137"/>
      <c r="EK785" s="137"/>
      <c r="EL785" s="137"/>
      <c r="EM785" s="137"/>
      <c r="EN785" s="137"/>
      <c r="EO785" s="137"/>
      <c r="EP785" s="137"/>
      <c r="EQ785" s="137"/>
      <c r="ER785" s="137"/>
      <c r="ES785" s="137"/>
      <c r="ET785" s="137"/>
      <c r="EU785" s="137"/>
      <c r="EV785" s="137"/>
      <c r="EW785" s="137"/>
      <c r="EX785" s="137"/>
      <c r="EY785" s="137"/>
    </row>
    <row r="786" spans="1:155" ht="15.5">
      <c r="A786" s="236"/>
      <c r="B786" s="235"/>
      <c r="C786" s="150"/>
      <c r="D786" s="149"/>
      <c r="E786" s="150"/>
      <c r="F786" s="150"/>
      <c r="G786" s="150"/>
      <c r="H786" s="150"/>
      <c r="I786" s="150"/>
      <c r="J786" s="361"/>
      <c r="K786" s="148"/>
      <c r="L786" s="147"/>
      <c r="M786" s="146"/>
      <c r="N786" s="150"/>
      <c r="O786" s="150"/>
      <c r="P786" s="198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  <c r="DB786" s="137"/>
      <c r="DC786" s="137"/>
      <c r="DD786" s="137"/>
      <c r="DE786" s="137"/>
      <c r="DF786" s="137"/>
      <c r="DG786" s="137"/>
      <c r="DH786" s="137"/>
      <c r="DI786" s="137"/>
      <c r="DJ786" s="137"/>
      <c r="DK786" s="137"/>
      <c r="DL786" s="137"/>
      <c r="DM786" s="137"/>
      <c r="DN786" s="137"/>
      <c r="DO786" s="137"/>
      <c r="DP786" s="137"/>
      <c r="DQ786" s="137"/>
      <c r="DR786" s="137"/>
      <c r="DS786" s="137"/>
      <c r="DT786" s="137"/>
      <c r="DU786" s="137"/>
      <c r="DV786" s="137"/>
      <c r="DW786" s="137"/>
      <c r="DX786" s="137"/>
      <c r="DY786" s="137"/>
      <c r="DZ786" s="137"/>
      <c r="EA786" s="137"/>
      <c r="EB786" s="137"/>
      <c r="EC786" s="137"/>
      <c r="ED786" s="137"/>
      <c r="EE786" s="137"/>
      <c r="EF786" s="137"/>
      <c r="EG786" s="137"/>
      <c r="EH786" s="137"/>
      <c r="EI786" s="137"/>
      <c r="EJ786" s="137"/>
      <c r="EK786" s="137"/>
      <c r="EL786" s="137"/>
      <c r="EM786" s="137"/>
      <c r="EN786" s="137"/>
      <c r="EO786" s="137"/>
      <c r="EP786" s="137"/>
      <c r="EQ786" s="137"/>
      <c r="ER786" s="137"/>
      <c r="ES786" s="137"/>
      <c r="ET786" s="137"/>
      <c r="EU786" s="137"/>
      <c r="EV786" s="137"/>
      <c r="EW786" s="137"/>
      <c r="EX786" s="137"/>
      <c r="EY786" s="137"/>
    </row>
    <row r="787" spans="1:155" s="173" customFormat="1" ht="18" customHeight="1">
      <c r="A787" s="234" t="s">
        <v>47</v>
      </c>
      <c r="B787" s="233"/>
      <c r="C787" s="362"/>
      <c r="D787" s="228"/>
      <c r="E787" s="232"/>
      <c r="F787" s="232"/>
      <c r="G787" s="232"/>
      <c r="H787" s="232"/>
      <c r="I787" s="232"/>
      <c r="J787" s="231"/>
      <c r="K787" s="230"/>
      <c r="L787" s="229"/>
      <c r="M787" s="228"/>
      <c r="N787" s="227" t="str">
        <f>IF(OR(Résultats!$J25="Absent(e)",Résultats!$J25="Incomplet"),"",Résultats!$J25)</f>
        <v/>
      </c>
      <c r="O787" s="226" t="str">
        <f>"/"</f>
        <v>/</v>
      </c>
      <c r="P787" s="225">
        <f>Résultats!$J$4</f>
        <v>80</v>
      </c>
      <c r="Q787" s="174"/>
      <c r="R787" s="174"/>
      <c r="S787" s="174"/>
      <c r="T787" s="174"/>
      <c r="U787" s="174"/>
      <c r="V787" s="174"/>
      <c r="W787" s="174"/>
      <c r="X787" s="174"/>
      <c r="Y787" s="174"/>
      <c r="Z787" s="174"/>
      <c r="AA787" s="174"/>
      <c r="AB787" s="174"/>
      <c r="AC787" s="174"/>
      <c r="AD787" s="174"/>
      <c r="AE787" s="174"/>
      <c r="AF787" s="174"/>
      <c r="AG787" s="174"/>
      <c r="AH787" s="174"/>
      <c r="AI787" s="174"/>
      <c r="AJ787" s="174"/>
      <c r="AK787" s="174"/>
      <c r="AL787" s="174"/>
      <c r="AM787" s="174"/>
      <c r="AN787" s="174"/>
    </row>
    <row r="788" spans="1:155" ht="14">
      <c r="A788" s="224"/>
      <c r="B788" s="221"/>
      <c r="C788" s="220"/>
      <c r="D788" s="219"/>
      <c r="E788" s="218"/>
      <c r="F788" s="218"/>
      <c r="G788" s="218"/>
      <c r="H788" s="218"/>
      <c r="I788" s="218"/>
      <c r="J788" s="217"/>
      <c r="K788" s="216"/>
      <c r="L788" s="215"/>
      <c r="M788" s="214"/>
      <c r="N788" s="219"/>
      <c r="O788" s="219"/>
      <c r="P788" s="223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  <c r="DB788" s="137"/>
      <c r="DC788" s="137"/>
      <c r="DD788" s="137"/>
      <c r="DE788" s="137"/>
      <c r="DF788" s="137"/>
      <c r="DG788" s="137"/>
      <c r="DH788" s="137"/>
      <c r="DI788" s="137"/>
      <c r="DJ788" s="137"/>
      <c r="DK788" s="137"/>
      <c r="DL788" s="137"/>
      <c r="DM788" s="137"/>
      <c r="DN788" s="137"/>
      <c r="DO788" s="137"/>
      <c r="DP788" s="137"/>
      <c r="DQ788" s="137"/>
      <c r="DR788" s="137"/>
      <c r="DS788" s="137"/>
      <c r="DT788" s="137"/>
      <c r="DU788" s="137"/>
      <c r="DV788" s="137"/>
      <c r="DW788" s="137"/>
      <c r="DX788" s="137"/>
      <c r="DY788" s="137"/>
      <c r="DZ788" s="137"/>
      <c r="EA788" s="137"/>
      <c r="EB788" s="137"/>
      <c r="EC788" s="137"/>
      <c r="ED788" s="137"/>
      <c r="EE788" s="137"/>
      <c r="EF788" s="137"/>
      <c r="EG788" s="137"/>
      <c r="EH788" s="137"/>
      <c r="EI788" s="137"/>
      <c r="EJ788" s="137"/>
      <c r="EK788" s="137"/>
      <c r="EL788" s="137"/>
      <c r="EM788" s="137"/>
      <c r="EN788" s="137"/>
      <c r="EO788" s="137"/>
      <c r="EP788" s="137"/>
      <c r="EQ788" s="137"/>
      <c r="ER788" s="137"/>
      <c r="ES788" s="137"/>
      <c r="ET788" s="137"/>
      <c r="EU788" s="137"/>
      <c r="EV788" s="137"/>
      <c r="EW788" s="137"/>
      <c r="EX788" s="137"/>
      <c r="EY788" s="137"/>
    </row>
    <row r="789" spans="1:155" ht="15.5">
      <c r="A789" s="222"/>
      <c r="B789" s="221"/>
      <c r="C789" s="220"/>
      <c r="D789" s="219"/>
      <c r="E789" s="218"/>
      <c r="F789" s="218"/>
      <c r="G789" s="218"/>
      <c r="H789" s="218"/>
      <c r="I789" s="218"/>
      <c r="J789" s="217"/>
      <c r="K789" s="216"/>
      <c r="L789" s="215"/>
      <c r="M789" s="214"/>
      <c r="N789" s="719" t="str">
        <f>IF(N787="","",N787/P787)</f>
        <v/>
      </c>
      <c r="O789" s="719"/>
      <c r="P789" s="719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  <c r="DB789" s="137"/>
      <c r="DC789" s="137"/>
      <c r="DD789" s="137"/>
      <c r="DE789" s="137"/>
      <c r="DF789" s="137"/>
      <c r="DG789" s="137"/>
      <c r="DH789" s="137"/>
      <c r="DI789" s="137"/>
      <c r="DJ789" s="137"/>
      <c r="DK789" s="137"/>
      <c r="DL789" s="137"/>
      <c r="DM789" s="137"/>
      <c r="DN789" s="137"/>
      <c r="DO789" s="137"/>
      <c r="DP789" s="137"/>
      <c r="DQ789" s="137"/>
      <c r="DR789" s="137"/>
      <c r="DS789" s="137"/>
      <c r="DT789" s="137"/>
      <c r="DU789" s="137"/>
      <c r="DV789" s="137"/>
      <c r="DW789" s="137"/>
      <c r="DX789" s="137"/>
      <c r="DY789" s="137"/>
      <c r="DZ789" s="137"/>
      <c r="EA789" s="137"/>
      <c r="EB789" s="137"/>
      <c r="EC789" s="137"/>
      <c r="ED789" s="137"/>
      <c r="EE789" s="137"/>
      <c r="EF789" s="137"/>
      <c r="EG789" s="137"/>
      <c r="EH789" s="137"/>
      <c r="EI789" s="137"/>
      <c r="EJ789" s="137"/>
      <c r="EK789" s="137"/>
      <c r="EL789" s="137"/>
      <c r="EM789" s="137"/>
      <c r="EN789" s="137"/>
      <c r="EO789" s="137"/>
      <c r="EP789" s="137"/>
      <c r="EQ789" s="137"/>
      <c r="ER789" s="137"/>
      <c r="ES789" s="137"/>
      <c r="ET789" s="137"/>
      <c r="EU789" s="137"/>
      <c r="EV789" s="137"/>
      <c r="EW789" s="137"/>
      <c r="EX789" s="137"/>
      <c r="EY789" s="137"/>
    </row>
    <row r="790" spans="1:155">
      <c r="A790" s="213"/>
      <c r="B790" s="150"/>
      <c r="C790" s="150"/>
      <c r="D790" s="149"/>
      <c r="E790" s="150"/>
      <c r="F790" s="150"/>
      <c r="G790" s="150"/>
      <c r="H790" s="150"/>
      <c r="I790" s="150"/>
      <c r="J790" s="361"/>
      <c r="K790" s="148"/>
      <c r="L790" s="147"/>
      <c r="M790" s="212"/>
      <c r="N790" s="149"/>
      <c r="O790" s="149"/>
      <c r="P790" s="198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  <c r="DB790" s="137"/>
      <c r="DC790" s="137"/>
      <c r="DD790" s="137"/>
      <c r="DE790" s="137"/>
      <c r="DF790" s="137"/>
      <c r="DG790" s="137"/>
      <c r="DH790" s="137"/>
      <c r="DI790" s="137"/>
      <c r="DJ790" s="137"/>
      <c r="DK790" s="137"/>
      <c r="DL790" s="137"/>
      <c r="DM790" s="137"/>
      <c r="DN790" s="137"/>
      <c r="DO790" s="137"/>
      <c r="DP790" s="137"/>
      <c r="DQ790" s="137"/>
      <c r="DR790" s="137"/>
      <c r="DS790" s="137"/>
      <c r="DT790" s="137"/>
      <c r="DU790" s="137"/>
      <c r="DV790" s="137"/>
      <c r="DW790" s="137"/>
      <c r="DX790" s="137"/>
      <c r="DY790" s="137"/>
      <c r="DZ790" s="137"/>
      <c r="EA790" s="137"/>
      <c r="EB790" s="137"/>
      <c r="EC790" s="137"/>
      <c r="ED790" s="137"/>
      <c r="EE790" s="137"/>
      <c r="EF790" s="137"/>
      <c r="EG790" s="137"/>
      <c r="EH790" s="137"/>
      <c r="EI790" s="137"/>
      <c r="EJ790" s="137"/>
      <c r="EK790" s="137"/>
      <c r="EL790" s="137"/>
      <c r="EM790" s="137"/>
      <c r="EN790" s="137"/>
      <c r="EO790" s="137"/>
      <c r="EP790" s="137"/>
      <c r="EQ790" s="137"/>
      <c r="ER790" s="137"/>
      <c r="ES790" s="137"/>
      <c r="ET790" s="137"/>
      <c r="EU790" s="137"/>
      <c r="EV790" s="137"/>
      <c r="EW790" s="137"/>
      <c r="EX790" s="137"/>
      <c r="EY790" s="137"/>
    </row>
    <row r="791" spans="1:155" s="173" customFormat="1" ht="27" customHeight="1">
      <c r="A791" s="183" t="s">
        <v>57</v>
      </c>
      <c r="B791" s="182"/>
      <c r="C791" s="181"/>
      <c r="D791" s="181"/>
      <c r="E791" s="180"/>
      <c r="F791" s="180"/>
      <c r="G791" s="180"/>
      <c r="H791" s="179"/>
      <c r="I791" s="179"/>
      <c r="J791" s="706" t="str">
        <f>IF(Résultats!$M25="","",Résultats!$M25)</f>
        <v/>
      </c>
      <c r="K791" s="706"/>
      <c r="L791" s="706"/>
      <c r="M791" s="178" t="str">
        <f>"/"</f>
        <v>/</v>
      </c>
      <c r="N791" s="177">
        <f>Résultats!$M$4</f>
        <v>40</v>
      </c>
      <c r="O791" s="176"/>
      <c r="P791" s="175" t="str">
        <f>IF(OR(J791="",J791="Absent(e)",J791="Incomplet"),"",J791/N791)</f>
        <v/>
      </c>
      <c r="Q791" s="174"/>
      <c r="R791" s="174"/>
      <c r="S791" s="174"/>
      <c r="T791" s="174"/>
      <c r="U791" s="174"/>
      <c r="V791" s="174"/>
      <c r="W791" s="174"/>
      <c r="X791" s="174"/>
      <c r="Y791" s="174"/>
      <c r="Z791" s="174"/>
      <c r="AA791" s="174"/>
      <c r="AB791" s="174"/>
      <c r="AC791" s="174"/>
      <c r="AD791" s="174"/>
      <c r="AE791" s="174"/>
      <c r="AF791" s="174"/>
      <c r="AG791" s="174"/>
      <c r="AH791" s="174"/>
      <c r="AI791" s="174"/>
      <c r="AJ791" s="174"/>
      <c r="AK791" s="174"/>
      <c r="AL791" s="174"/>
      <c r="AM791" s="174"/>
      <c r="AN791" s="174"/>
    </row>
    <row r="792" spans="1:155" s="173" customFormat="1" ht="18" customHeight="1">
      <c r="A792" s="707" t="s">
        <v>73</v>
      </c>
      <c r="B792" s="708"/>
      <c r="C792" s="708"/>
      <c r="D792" s="708"/>
      <c r="E792" s="708"/>
      <c r="F792" s="358"/>
      <c r="G792" s="358"/>
      <c r="H792" s="709" t="str">
        <f>IF(OR(Résultats!$AA25="Absent(e)",Résultats!$AA25="Incomplet"),"",Résultats!$AA25)</f>
        <v/>
      </c>
      <c r="I792" s="709"/>
      <c r="J792" s="168" t="str">
        <f>"/"</f>
        <v>/</v>
      </c>
      <c r="K792" s="167">
        <f>Résultats!$AA$2</f>
        <v>19</v>
      </c>
      <c r="L792" s="191"/>
      <c r="M792" s="191"/>
      <c r="N792" s="190"/>
      <c r="O792" s="189"/>
      <c r="P792" s="188"/>
      <c r="R792" s="174"/>
      <c r="S792" s="174"/>
      <c r="T792" s="174"/>
      <c r="U792" s="174"/>
      <c r="V792" s="174"/>
      <c r="W792" s="174"/>
      <c r="X792" s="174"/>
      <c r="Y792" s="174"/>
      <c r="Z792" s="174"/>
      <c r="AA792" s="174"/>
      <c r="AB792" s="174"/>
      <c r="AC792" s="174"/>
      <c r="AD792" s="174"/>
      <c r="AE792" s="174"/>
      <c r="AF792" s="174"/>
      <c r="AG792" s="174"/>
      <c r="AH792" s="174"/>
      <c r="AI792" s="174"/>
      <c r="AJ792" s="174"/>
      <c r="AK792" s="174"/>
      <c r="AL792" s="174"/>
      <c r="AM792" s="174"/>
      <c r="AN792" s="174"/>
    </row>
    <row r="793" spans="1:155" s="173" customFormat="1" ht="13.5" customHeight="1">
      <c r="A793" s="197" t="s">
        <v>139</v>
      </c>
      <c r="B793" s="196"/>
      <c r="C793" s="196"/>
      <c r="D793" s="196"/>
      <c r="E793" s="196"/>
      <c r="F793" s="196"/>
      <c r="G793" s="196"/>
      <c r="H793" s="195"/>
      <c r="I793" s="194"/>
      <c r="J793" s="193"/>
      <c r="K793" s="192"/>
      <c r="L793" s="191"/>
      <c r="M793" s="191"/>
      <c r="N793" s="190"/>
      <c r="O793" s="189"/>
      <c r="P793" s="188"/>
      <c r="R793" s="174"/>
      <c r="S793" s="174"/>
      <c r="T793" s="174"/>
      <c r="U793" s="174"/>
      <c r="V793" s="174"/>
      <c r="W793" s="174"/>
      <c r="X793" s="174"/>
      <c r="Y793" s="174"/>
      <c r="Z793" s="174"/>
      <c r="AA793" s="174"/>
      <c r="AB793" s="174"/>
      <c r="AC793" s="174"/>
      <c r="AD793" s="174"/>
      <c r="AE793" s="174"/>
      <c r="AF793" s="174"/>
      <c r="AG793" s="174"/>
      <c r="AH793" s="174"/>
      <c r="AI793" s="174"/>
      <c r="AJ793" s="174"/>
      <c r="AK793" s="174"/>
      <c r="AL793" s="174"/>
      <c r="AM793" s="174"/>
      <c r="AN793" s="174"/>
    </row>
    <row r="794" spans="1:155" s="173" customFormat="1" ht="13.5" customHeight="1">
      <c r="A794" s="197" t="s">
        <v>142</v>
      </c>
      <c r="B794" s="196"/>
      <c r="C794" s="196"/>
      <c r="D794" s="196"/>
      <c r="E794" s="196"/>
      <c r="F794" s="196"/>
      <c r="G794" s="196"/>
      <c r="H794" s="195"/>
      <c r="I794" s="194"/>
      <c r="J794" s="193"/>
      <c r="K794" s="192"/>
      <c r="L794" s="191"/>
      <c r="M794" s="191"/>
      <c r="N794" s="190"/>
      <c r="O794" s="189"/>
      <c r="P794" s="188"/>
      <c r="R794" s="174"/>
      <c r="S794" s="174"/>
      <c r="T794" s="174"/>
      <c r="U794" s="174"/>
      <c r="V794" s="174"/>
      <c r="W794" s="174"/>
      <c r="X794" s="174"/>
      <c r="Y794" s="174"/>
      <c r="Z794" s="174"/>
      <c r="AA794" s="174"/>
      <c r="AB794" s="174"/>
      <c r="AC794" s="174"/>
      <c r="AD794" s="174"/>
      <c r="AE794" s="174"/>
      <c r="AF794" s="174"/>
      <c r="AG794" s="174"/>
      <c r="AH794" s="174"/>
      <c r="AI794" s="174"/>
      <c r="AJ794" s="174"/>
      <c r="AK794" s="174"/>
      <c r="AL794" s="174"/>
      <c r="AM794" s="174"/>
      <c r="AN794" s="174"/>
    </row>
    <row r="795" spans="1:155" s="186" customFormat="1" ht="13.5" customHeight="1">
      <c r="A795" s="197" t="s">
        <v>74</v>
      </c>
      <c r="B795" s="211"/>
      <c r="C795" s="211"/>
      <c r="D795" s="211"/>
      <c r="E795" s="211"/>
      <c r="F795" s="211"/>
      <c r="G795" s="211"/>
      <c r="H795" s="210"/>
      <c r="I795" s="209"/>
      <c r="J795" s="208"/>
      <c r="K795" s="208"/>
      <c r="L795" s="208"/>
      <c r="M795" s="208"/>
      <c r="N795" s="207"/>
      <c r="O795" s="206"/>
      <c r="P795" s="205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</row>
    <row r="796" spans="1:155" s="186" customFormat="1" ht="13.5" customHeight="1">
      <c r="A796" s="197" t="s">
        <v>84</v>
      </c>
      <c r="B796" s="211"/>
      <c r="C796" s="211"/>
      <c r="D796" s="211"/>
      <c r="E796" s="211"/>
      <c r="F796" s="211"/>
      <c r="G796" s="211"/>
      <c r="H796" s="210"/>
      <c r="I796" s="209"/>
      <c r="J796" s="208"/>
      <c r="K796" s="208"/>
      <c r="L796" s="208"/>
      <c r="M796" s="208"/>
      <c r="N796" s="207"/>
      <c r="O796" s="206"/>
      <c r="P796" s="205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</row>
    <row r="797" spans="1:155" s="203" customFormat="1" ht="13.5" customHeight="1">
      <c r="A797" s="197" t="s">
        <v>75</v>
      </c>
      <c r="B797" s="211"/>
      <c r="C797" s="211"/>
      <c r="D797" s="211"/>
      <c r="E797" s="211"/>
      <c r="F797" s="211"/>
      <c r="G797" s="211"/>
      <c r="H797" s="210"/>
      <c r="I797" s="209"/>
      <c r="J797" s="208"/>
      <c r="K797" s="208"/>
      <c r="L797" s="208"/>
      <c r="M797" s="208"/>
      <c r="N797" s="207"/>
      <c r="O797" s="206"/>
      <c r="P797" s="205"/>
      <c r="R797" s="204"/>
      <c r="S797" s="204"/>
      <c r="T797" s="204"/>
      <c r="U797" s="204"/>
      <c r="V797" s="204"/>
      <c r="W797" s="204"/>
      <c r="X797" s="204"/>
      <c r="Y797" s="204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</row>
    <row r="798" spans="1:155" ht="30" customHeight="1">
      <c r="A798" s="703" t="s">
        <v>54</v>
      </c>
      <c r="B798" s="704"/>
      <c r="C798" s="704"/>
      <c r="D798" s="704"/>
      <c r="E798" s="704"/>
      <c r="F798" s="360"/>
      <c r="G798" s="360"/>
      <c r="H798" s="705" t="str">
        <f>IF(OR(Résultats!$AN25="Absent(e)",Résultats!$AN25="Incomplet"),"",Résultats!$AN25)</f>
        <v/>
      </c>
      <c r="I798" s="705"/>
      <c r="J798" s="172" t="str">
        <f>"/"</f>
        <v>/</v>
      </c>
      <c r="K798" s="171">
        <f>Résultats!$AN$2</f>
        <v>21</v>
      </c>
      <c r="L798" s="202"/>
      <c r="M798" s="202"/>
      <c r="N798" s="201"/>
      <c r="O798" s="200"/>
      <c r="P798" s="199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  <c r="DB798" s="137"/>
      <c r="DC798" s="137"/>
      <c r="DD798" s="137"/>
      <c r="DE798" s="137"/>
      <c r="DF798" s="137"/>
      <c r="DG798" s="137"/>
      <c r="DH798" s="137"/>
      <c r="DI798" s="137"/>
      <c r="DJ798" s="137"/>
      <c r="DK798" s="137"/>
      <c r="DL798" s="137"/>
      <c r="DM798" s="137"/>
      <c r="DN798" s="137"/>
      <c r="DO798" s="137"/>
      <c r="DP798" s="137"/>
      <c r="DQ798" s="137"/>
      <c r="DR798" s="137"/>
      <c r="DS798" s="137"/>
      <c r="DT798" s="137"/>
      <c r="DU798" s="137"/>
      <c r="DV798" s="137"/>
      <c r="DW798" s="137"/>
      <c r="DX798" s="137"/>
      <c r="DY798" s="137"/>
      <c r="DZ798" s="137"/>
      <c r="EA798" s="137"/>
      <c r="EB798" s="137"/>
      <c r="EC798" s="137"/>
      <c r="ED798" s="137"/>
      <c r="EE798" s="137"/>
      <c r="EF798" s="137"/>
      <c r="EG798" s="137"/>
      <c r="EH798" s="137"/>
      <c r="EI798" s="137"/>
      <c r="EJ798" s="137"/>
      <c r="EK798" s="137"/>
      <c r="EL798" s="137"/>
      <c r="EM798" s="137"/>
      <c r="EN798" s="137"/>
      <c r="EO798" s="137"/>
      <c r="EP798" s="137"/>
      <c r="EQ798" s="137"/>
      <c r="ER798" s="137"/>
      <c r="ES798" s="137"/>
      <c r="ET798" s="137"/>
      <c r="EU798" s="137"/>
      <c r="EV798" s="137"/>
      <c r="EW798" s="137"/>
      <c r="EX798" s="137"/>
      <c r="EY798" s="137"/>
    </row>
    <row r="799" spans="1:155" s="151" customFormat="1" ht="13.5" customHeight="1">
      <c r="A799" s="161" t="s">
        <v>76</v>
      </c>
      <c r="B799" s="162"/>
      <c r="C799" s="162"/>
      <c r="D799" s="162"/>
      <c r="E799" s="160"/>
      <c r="F799" s="160"/>
      <c r="G799" s="160"/>
      <c r="H799" s="156"/>
      <c r="I799" s="156"/>
      <c r="J799" s="155"/>
      <c r="K799" s="155"/>
      <c r="L799" s="155"/>
      <c r="M799" s="155"/>
      <c r="N799" s="154"/>
      <c r="O799" s="153"/>
      <c r="P799" s="152"/>
    </row>
    <row r="800" spans="1:155" s="151" customFormat="1" ht="13.5" customHeight="1">
      <c r="A800" s="161" t="s">
        <v>77</v>
      </c>
      <c r="B800" s="162"/>
      <c r="C800" s="162"/>
      <c r="D800" s="162"/>
      <c r="E800" s="160"/>
      <c r="F800" s="160"/>
      <c r="G800" s="160"/>
      <c r="H800" s="156"/>
      <c r="I800" s="156"/>
      <c r="J800" s="155"/>
      <c r="K800" s="155"/>
      <c r="L800" s="155"/>
      <c r="M800" s="155"/>
      <c r="N800" s="154"/>
      <c r="O800" s="153"/>
      <c r="P800" s="152"/>
    </row>
    <row r="801" spans="1:155" s="151" customFormat="1" ht="13.5" customHeight="1">
      <c r="A801" s="161" t="s">
        <v>78</v>
      </c>
      <c r="B801" s="162"/>
      <c r="C801" s="162"/>
      <c r="D801" s="162"/>
      <c r="E801" s="160"/>
      <c r="F801" s="160"/>
      <c r="G801" s="160"/>
      <c r="H801" s="156"/>
      <c r="I801" s="156"/>
      <c r="J801" s="155"/>
      <c r="K801" s="155"/>
      <c r="L801" s="155"/>
      <c r="M801" s="155"/>
      <c r="N801" s="154"/>
      <c r="O801" s="153"/>
      <c r="P801" s="152"/>
    </row>
    <row r="802" spans="1:155" s="151" customFormat="1" ht="13.5" customHeight="1">
      <c r="A802" s="444" t="s">
        <v>141</v>
      </c>
      <c r="B802" s="160"/>
      <c r="C802" s="160"/>
      <c r="D802" s="160"/>
      <c r="E802" s="160"/>
      <c r="F802" s="160"/>
      <c r="G802" s="160"/>
      <c r="H802" s="156"/>
      <c r="I802" s="156"/>
      <c r="J802" s="155"/>
      <c r="K802" s="155"/>
      <c r="L802" s="155"/>
      <c r="M802" s="155"/>
      <c r="N802" s="154"/>
      <c r="O802" s="153"/>
      <c r="P802" s="152"/>
    </row>
    <row r="803" spans="1:155" s="151" customFormat="1" ht="15" customHeight="1">
      <c r="A803" s="321"/>
      <c r="B803" s="160"/>
      <c r="C803" s="160"/>
      <c r="D803" s="160"/>
      <c r="E803" s="160"/>
      <c r="F803" s="160"/>
      <c r="G803" s="160"/>
      <c r="H803" s="156"/>
      <c r="I803" s="156"/>
      <c r="J803" s="155"/>
      <c r="K803" s="155"/>
      <c r="L803" s="155"/>
      <c r="M803" s="155"/>
      <c r="N803" s="154"/>
      <c r="O803" s="153"/>
      <c r="P803" s="153"/>
    </row>
    <row r="804" spans="1:155" s="173" customFormat="1" ht="27" customHeight="1">
      <c r="A804" s="183" t="s">
        <v>58</v>
      </c>
      <c r="B804" s="182"/>
      <c r="C804" s="181"/>
      <c r="D804" s="181"/>
      <c r="E804" s="180"/>
      <c r="F804" s="180"/>
      <c r="G804" s="180"/>
      <c r="H804" s="179"/>
      <c r="I804" s="179"/>
      <c r="J804" s="706" t="str">
        <f>IF(OR(Résultats!$O25="",Résultats!$O25="Incomplet"),"",Résultats!$O25)</f>
        <v/>
      </c>
      <c r="K804" s="706"/>
      <c r="L804" s="706"/>
      <c r="M804" s="178" t="str">
        <f>"/"</f>
        <v>/</v>
      </c>
      <c r="N804" s="177">
        <f>Résultats!$O$4</f>
        <v>40</v>
      </c>
      <c r="O804" s="176"/>
      <c r="P804" s="175" t="str">
        <f>IF(OR(J804="",J804="Absent(e)",J804="Incomplet"),"",J804/N804)</f>
        <v/>
      </c>
      <c r="Q804" s="174"/>
      <c r="R804" s="174"/>
      <c r="S804" s="174"/>
      <c r="T804" s="174"/>
      <c r="U804" s="174"/>
      <c r="V804" s="174"/>
      <c r="W804" s="174"/>
      <c r="X804" s="174"/>
      <c r="Y804" s="174"/>
      <c r="Z804" s="174"/>
      <c r="AA804" s="174"/>
      <c r="AB804" s="174"/>
      <c r="AC804" s="174"/>
      <c r="AD804" s="174"/>
      <c r="AE804" s="174"/>
      <c r="AF804" s="174"/>
      <c r="AG804" s="174"/>
      <c r="AH804" s="174"/>
      <c r="AI804" s="174"/>
      <c r="AJ804" s="174"/>
      <c r="AK804" s="174"/>
      <c r="AL804" s="174"/>
      <c r="AM804" s="174"/>
      <c r="AN804" s="174"/>
    </row>
    <row r="805" spans="1:155" ht="14">
      <c r="A805" s="707" t="s">
        <v>60</v>
      </c>
      <c r="B805" s="708"/>
      <c r="C805" s="708"/>
      <c r="D805" s="708"/>
      <c r="E805" s="708"/>
      <c r="F805" s="358"/>
      <c r="G805" s="358"/>
      <c r="H805" s="709" t="str">
        <f>IF(OR(Résultats!$AY25="a",Résultats!$AY25="A",Résultats!$AY25=""),"",Résultats!$AY25)</f>
        <v/>
      </c>
      <c r="I805" s="709"/>
      <c r="J805" s="168" t="str">
        <f>"/"</f>
        <v>/</v>
      </c>
      <c r="K805" s="171">
        <f>Résultats!$AY$2</f>
        <v>18</v>
      </c>
      <c r="L805" s="166"/>
      <c r="M805" s="166"/>
      <c r="N805" s="165"/>
      <c r="O805" s="170"/>
      <c r="P805" s="164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  <c r="DB805" s="137"/>
      <c r="DC805" s="137"/>
      <c r="DD805" s="137"/>
      <c r="DE805" s="137"/>
      <c r="DF805" s="137"/>
      <c r="DG805" s="137"/>
      <c r="DH805" s="137"/>
      <c r="DI805" s="137"/>
      <c r="DJ805" s="137"/>
      <c r="DK805" s="137"/>
      <c r="DL805" s="137"/>
      <c r="DM805" s="137"/>
      <c r="DN805" s="137"/>
      <c r="DO805" s="137"/>
      <c r="DP805" s="137"/>
      <c r="DQ805" s="137"/>
      <c r="DR805" s="137"/>
      <c r="DS805" s="137"/>
      <c r="DT805" s="137"/>
      <c r="DU805" s="137"/>
      <c r="DV805" s="137"/>
      <c r="DW805" s="137"/>
      <c r="DX805" s="137"/>
      <c r="DY805" s="137"/>
      <c r="DZ805" s="137"/>
      <c r="EA805" s="137"/>
      <c r="EB805" s="137"/>
      <c r="EC805" s="137"/>
      <c r="ED805" s="137"/>
      <c r="EE805" s="137"/>
      <c r="EF805" s="137"/>
      <c r="EG805" s="137"/>
      <c r="EH805" s="137"/>
      <c r="EI805" s="137"/>
      <c r="EJ805" s="137"/>
      <c r="EK805" s="137"/>
      <c r="EL805" s="137"/>
      <c r="EM805" s="137"/>
      <c r="EN805" s="137"/>
      <c r="EO805" s="137"/>
      <c r="EP805" s="137"/>
      <c r="EQ805" s="137"/>
      <c r="ER805" s="137"/>
      <c r="ES805" s="137"/>
      <c r="ET805" s="137"/>
      <c r="EU805" s="137"/>
      <c r="EV805" s="137"/>
      <c r="EW805" s="137"/>
      <c r="EX805" s="137"/>
      <c r="EY805" s="137"/>
    </row>
    <row r="806" spans="1:155" s="173" customFormat="1" ht="13.5" customHeight="1">
      <c r="A806" s="197" t="s">
        <v>79</v>
      </c>
      <c r="B806" s="358"/>
      <c r="C806" s="358"/>
      <c r="D806" s="358"/>
      <c r="E806" s="358"/>
      <c r="F806" s="358"/>
      <c r="G806" s="358"/>
      <c r="H806" s="359"/>
      <c r="I806" s="359"/>
      <c r="J806" s="168"/>
      <c r="K806" s="167"/>
      <c r="L806" s="166"/>
      <c r="M806" s="166"/>
      <c r="N806" s="165"/>
      <c r="O806" s="170"/>
      <c r="P806" s="164"/>
      <c r="Q806" s="174"/>
      <c r="R806" s="174"/>
      <c r="S806" s="174"/>
      <c r="T806" s="174"/>
      <c r="U806" s="174"/>
      <c r="V806" s="174"/>
      <c r="W806" s="174"/>
      <c r="X806" s="174"/>
      <c r="Y806" s="174"/>
      <c r="Z806" s="174"/>
      <c r="AA806" s="174"/>
      <c r="AB806" s="174"/>
      <c r="AC806" s="174"/>
      <c r="AD806" s="174"/>
      <c r="AE806" s="174"/>
      <c r="AF806" s="174"/>
      <c r="AG806" s="174"/>
      <c r="AH806" s="174"/>
      <c r="AI806" s="174"/>
      <c r="AJ806" s="174"/>
      <c r="AK806" s="174"/>
      <c r="AL806" s="174"/>
      <c r="AM806" s="174"/>
      <c r="AN806" s="174"/>
    </row>
    <row r="807" spans="1:155" s="173" customFormat="1" ht="13.5" customHeight="1">
      <c r="A807" s="197" t="s">
        <v>143</v>
      </c>
      <c r="B807" s="358"/>
      <c r="C807" s="358"/>
      <c r="D807" s="358"/>
      <c r="E807" s="358"/>
      <c r="F807" s="358"/>
      <c r="G807" s="358"/>
      <c r="H807" s="359"/>
      <c r="I807" s="359"/>
      <c r="J807" s="168"/>
      <c r="K807" s="167"/>
      <c r="L807" s="166"/>
      <c r="M807" s="166"/>
      <c r="N807" s="165"/>
      <c r="O807" s="170"/>
      <c r="P807" s="164"/>
      <c r="R807" s="174"/>
      <c r="S807" s="174"/>
      <c r="T807" s="174"/>
      <c r="U807" s="174"/>
      <c r="V807" s="174"/>
      <c r="W807" s="174"/>
      <c r="X807" s="174"/>
      <c r="Y807" s="174"/>
      <c r="Z807" s="174"/>
      <c r="AA807" s="174"/>
      <c r="AB807" s="174"/>
      <c r="AC807" s="174"/>
      <c r="AD807" s="174"/>
      <c r="AE807" s="174"/>
      <c r="AF807" s="174"/>
      <c r="AG807" s="174"/>
      <c r="AH807" s="174"/>
      <c r="AI807" s="174"/>
      <c r="AJ807" s="174"/>
      <c r="AK807" s="174"/>
      <c r="AL807" s="174"/>
      <c r="AM807" s="174"/>
      <c r="AN807" s="174"/>
    </row>
    <row r="808" spans="1:155" s="173" customFormat="1" ht="13.5" customHeight="1">
      <c r="A808" s="197" t="s">
        <v>80</v>
      </c>
      <c r="B808" s="358"/>
      <c r="C808" s="358"/>
      <c r="D808" s="358"/>
      <c r="E808" s="358"/>
      <c r="F808" s="358"/>
      <c r="G808" s="358"/>
      <c r="H808" s="359"/>
      <c r="I808" s="359"/>
      <c r="J808" s="168"/>
      <c r="K808" s="167"/>
      <c r="L808" s="166"/>
      <c r="M808" s="166"/>
      <c r="N808" s="165"/>
      <c r="O808" s="170"/>
      <c r="P808" s="164"/>
      <c r="R808" s="174"/>
      <c r="S808" s="174"/>
      <c r="T808" s="174"/>
      <c r="U808" s="174"/>
      <c r="V808" s="174"/>
      <c r="W808" s="174"/>
      <c r="X808" s="174"/>
      <c r="Y808" s="174"/>
      <c r="Z808" s="174"/>
      <c r="AA808" s="174"/>
      <c r="AB808" s="174"/>
      <c r="AC808" s="174"/>
      <c r="AD808" s="174"/>
      <c r="AE808" s="174"/>
      <c r="AF808" s="174"/>
      <c r="AG808" s="174"/>
      <c r="AH808" s="174"/>
      <c r="AI808" s="174"/>
      <c r="AJ808" s="174"/>
      <c r="AK808" s="174"/>
      <c r="AL808" s="174"/>
      <c r="AM808" s="174"/>
      <c r="AN808" s="174"/>
    </row>
    <row r="809" spans="1:155" s="173" customFormat="1" ht="13.5" customHeight="1">
      <c r="A809" s="320" t="s">
        <v>85</v>
      </c>
      <c r="B809" s="358"/>
      <c r="C809" s="358"/>
      <c r="D809" s="358"/>
      <c r="E809" s="358"/>
      <c r="F809" s="358"/>
      <c r="G809" s="358"/>
      <c r="H809" s="359"/>
      <c r="I809" s="359"/>
      <c r="J809" s="168"/>
      <c r="K809" s="167"/>
      <c r="L809" s="166"/>
      <c r="M809" s="166"/>
      <c r="N809" s="165"/>
      <c r="O809" s="170"/>
      <c r="P809" s="164"/>
      <c r="R809" s="174"/>
      <c r="S809" s="174"/>
      <c r="T809" s="174"/>
      <c r="U809" s="174"/>
      <c r="V809" s="174"/>
      <c r="W809" s="174"/>
      <c r="X809" s="174"/>
      <c r="Y809" s="174"/>
      <c r="Z809" s="174"/>
      <c r="AA809" s="174"/>
      <c r="AB809" s="174"/>
      <c r="AC809" s="174"/>
      <c r="AD809" s="174"/>
      <c r="AE809" s="174"/>
      <c r="AF809" s="174"/>
      <c r="AG809" s="174"/>
      <c r="AH809" s="174"/>
      <c r="AI809" s="174"/>
      <c r="AJ809" s="174"/>
      <c r="AK809" s="174"/>
      <c r="AL809" s="174"/>
      <c r="AM809" s="174"/>
      <c r="AN809" s="174"/>
    </row>
    <row r="810" spans="1:155" s="186" customFormat="1" ht="18" customHeight="1">
      <c r="A810" s="710" t="s">
        <v>65</v>
      </c>
      <c r="B810" s="711"/>
      <c r="C810" s="711"/>
      <c r="D810" s="711"/>
      <c r="E810" s="711"/>
      <c r="F810" s="711"/>
      <c r="G810" s="711"/>
      <c r="H810" s="709" t="str">
        <f>IF(OR(Résultats!$BK25="Absent(e)",Résultats!$BK25="Incomplet"),"",Résultats!$BK25)</f>
        <v/>
      </c>
      <c r="I810" s="709"/>
      <c r="J810" s="172" t="str">
        <f>"/"</f>
        <v>/</v>
      </c>
      <c r="K810" s="171">
        <f>Résultats!$BK$2</f>
        <v>22</v>
      </c>
      <c r="L810" s="166"/>
      <c r="M810" s="166"/>
      <c r="N810" s="165"/>
      <c r="O810" s="170"/>
      <c r="P810" s="164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</row>
    <row r="811" spans="1:155" s="184" customFormat="1" ht="13.5" customHeight="1">
      <c r="A811" s="161" t="s">
        <v>81</v>
      </c>
      <c r="B811" s="162"/>
      <c r="C811" s="162"/>
      <c r="D811" s="162"/>
      <c r="E811" s="160"/>
      <c r="F811" s="159"/>
      <c r="G811" s="158"/>
      <c r="H811" s="157"/>
      <c r="I811" s="156"/>
      <c r="J811" s="155"/>
      <c r="K811" s="155"/>
      <c r="L811" s="155"/>
      <c r="M811" s="155"/>
      <c r="N811" s="154"/>
      <c r="O811" s="153"/>
      <c r="P811" s="152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  <c r="AC811" s="185"/>
      <c r="AD811" s="185"/>
      <c r="AE811" s="185"/>
      <c r="AF811" s="185"/>
      <c r="AG811" s="185"/>
      <c r="AH811" s="185"/>
      <c r="AI811" s="185"/>
      <c r="AJ811" s="185"/>
      <c r="AK811" s="185"/>
      <c r="AL811" s="185"/>
      <c r="AM811" s="185"/>
      <c r="AN811" s="185"/>
    </row>
    <row r="812" spans="1:155" s="173" customFormat="1" ht="13.5" customHeight="1">
      <c r="A812" s="161" t="s">
        <v>83</v>
      </c>
      <c r="B812" s="162"/>
      <c r="C812" s="162"/>
      <c r="D812" s="162"/>
      <c r="E812" s="160"/>
      <c r="F812" s="159"/>
      <c r="G812" s="158"/>
      <c r="H812" s="157"/>
      <c r="I812" s="156"/>
      <c r="J812" s="155"/>
      <c r="K812" s="155"/>
      <c r="L812" s="155"/>
      <c r="M812" s="155"/>
      <c r="N812" s="154"/>
      <c r="O812" s="153"/>
      <c r="P812" s="152"/>
      <c r="Q812" s="174"/>
      <c r="R812" s="174"/>
      <c r="S812" s="174"/>
      <c r="T812" s="174"/>
      <c r="U812" s="174"/>
      <c r="V812" s="174"/>
      <c r="W812" s="174"/>
      <c r="X812" s="174"/>
      <c r="Y812" s="174"/>
      <c r="Z812" s="174"/>
      <c r="AA812" s="174"/>
      <c r="AB812" s="174"/>
      <c r="AC812" s="174"/>
      <c r="AD812" s="174"/>
      <c r="AE812" s="174"/>
      <c r="AF812" s="174"/>
      <c r="AG812" s="174"/>
      <c r="AH812" s="174"/>
      <c r="AI812" s="174"/>
      <c r="AJ812" s="174"/>
      <c r="AK812" s="174"/>
      <c r="AL812" s="174"/>
      <c r="AM812" s="174"/>
      <c r="AN812" s="174"/>
    </row>
    <row r="813" spans="1:155" s="163" customFormat="1" ht="13.5" customHeight="1">
      <c r="A813" s="161" t="s">
        <v>82</v>
      </c>
      <c r="B813" s="160"/>
      <c r="C813" s="160"/>
      <c r="D813" s="160"/>
      <c r="E813" s="160"/>
      <c r="F813" s="159"/>
      <c r="G813" s="158"/>
      <c r="H813" s="157"/>
      <c r="I813" s="156"/>
      <c r="J813" s="155"/>
      <c r="K813" s="155"/>
      <c r="L813" s="155"/>
      <c r="M813" s="155"/>
      <c r="N813" s="154"/>
      <c r="O813" s="153"/>
      <c r="P813" s="152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</row>
    <row r="814" spans="1:155">
      <c r="A814" s="363"/>
      <c r="B814" s="150"/>
      <c r="C814" s="150"/>
      <c r="D814" s="149"/>
      <c r="E814" s="361"/>
      <c r="F814" s="361"/>
      <c r="G814" s="361"/>
      <c r="H814" s="361"/>
      <c r="I814" s="361"/>
      <c r="J814" s="361"/>
      <c r="K814" s="148"/>
      <c r="L814" s="147"/>
      <c r="M814" s="146"/>
      <c r="N814" s="361"/>
      <c r="O814" s="361"/>
      <c r="P814" s="361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  <c r="DB814" s="137"/>
      <c r="DC814" s="137"/>
      <c r="DD814" s="137"/>
      <c r="DE814" s="137"/>
      <c r="DF814" s="137"/>
      <c r="DG814" s="137"/>
      <c r="DH814" s="137"/>
      <c r="DI814" s="137"/>
      <c r="DJ814" s="137"/>
      <c r="DK814" s="137"/>
      <c r="DL814" s="137"/>
      <c r="DM814" s="137"/>
      <c r="DN814" s="137"/>
      <c r="DO814" s="137"/>
      <c r="DP814" s="137"/>
      <c r="DQ814" s="137"/>
      <c r="DR814" s="137"/>
      <c r="DS814" s="137"/>
      <c r="DT814" s="137"/>
      <c r="DU814" s="137"/>
      <c r="DV814" s="137"/>
      <c r="DW814" s="137"/>
      <c r="DX814" s="137"/>
      <c r="DY814" s="137"/>
      <c r="DZ814" s="137"/>
      <c r="EA814" s="137"/>
      <c r="EB814" s="137"/>
      <c r="EC814" s="137"/>
      <c r="ED814" s="137"/>
      <c r="EE814" s="137"/>
      <c r="EF814" s="137"/>
      <c r="EG814" s="137"/>
      <c r="EH814" s="137"/>
      <c r="EI814" s="137"/>
      <c r="EJ814" s="137"/>
      <c r="EK814" s="137"/>
      <c r="EL814" s="137"/>
      <c r="EM814" s="137"/>
      <c r="EN814" s="137"/>
      <c r="EO814" s="137"/>
      <c r="EP814" s="137"/>
      <c r="EQ814" s="137"/>
      <c r="ER814" s="137"/>
      <c r="ES814" s="137"/>
      <c r="ET814" s="137"/>
      <c r="EU814" s="137"/>
      <c r="EV814" s="137"/>
      <c r="EW814" s="137"/>
      <c r="EX814" s="137"/>
      <c r="EY814" s="137"/>
    </row>
    <row r="815" spans="1:155">
      <c r="A815" s="363"/>
      <c r="B815" s="150"/>
      <c r="C815" s="150"/>
      <c r="D815" s="149"/>
      <c r="E815" s="361"/>
      <c r="F815" s="361"/>
      <c r="G815" s="361"/>
      <c r="H815" s="361"/>
      <c r="I815" s="361"/>
      <c r="J815" s="361"/>
      <c r="K815" s="148"/>
      <c r="L815" s="147"/>
      <c r="M815" s="146"/>
      <c r="N815" s="361"/>
      <c r="O815" s="361"/>
      <c r="P815" s="361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  <c r="DB815" s="137"/>
      <c r="DC815" s="137"/>
      <c r="DD815" s="137"/>
      <c r="DE815" s="137"/>
      <c r="DF815" s="137"/>
      <c r="DG815" s="137"/>
      <c r="DH815" s="137"/>
      <c r="DI815" s="137"/>
      <c r="DJ815" s="137"/>
      <c r="DK815" s="137"/>
      <c r="DL815" s="137"/>
      <c r="DM815" s="137"/>
      <c r="DN815" s="137"/>
      <c r="DO815" s="137"/>
      <c r="DP815" s="137"/>
      <c r="DQ815" s="137"/>
      <c r="DR815" s="137"/>
      <c r="DS815" s="137"/>
      <c r="DT815" s="137"/>
      <c r="DU815" s="137"/>
      <c r="DV815" s="137"/>
      <c r="DW815" s="137"/>
      <c r="DX815" s="137"/>
      <c r="DY815" s="137"/>
      <c r="DZ815" s="137"/>
      <c r="EA815" s="137"/>
      <c r="EB815" s="137"/>
      <c r="EC815" s="137"/>
      <c r="ED815" s="137"/>
      <c r="EE815" s="137"/>
      <c r="EF815" s="137"/>
      <c r="EG815" s="137"/>
      <c r="EH815" s="137"/>
      <c r="EI815" s="137"/>
      <c r="EJ815" s="137"/>
      <c r="EK815" s="137"/>
      <c r="EL815" s="137"/>
      <c r="EM815" s="137"/>
      <c r="EN815" s="137"/>
      <c r="EO815" s="137"/>
      <c r="EP815" s="137"/>
      <c r="EQ815" s="137"/>
      <c r="ER815" s="137"/>
      <c r="ES815" s="137"/>
      <c r="ET815" s="137"/>
      <c r="EU815" s="137"/>
      <c r="EV815" s="137"/>
      <c r="EW815" s="137"/>
      <c r="EX815" s="137"/>
      <c r="EY815" s="137"/>
    </row>
    <row r="817" spans="1:155" ht="15.5">
      <c r="A817" s="721"/>
      <c r="B817" s="721"/>
      <c r="C817" s="721"/>
      <c r="D817" s="721"/>
      <c r="E817" s="721"/>
      <c r="F817" s="721"/>
      <c r="G817" s="721"/>
      <c r="H817" s="721"/>
      <c r="I817" s="721"/>
      <c r="J817" s="721"/>
      <c r="K817" s="721"/>
      <c r="L817" s="721"/>
      <c r="M817" s="721"/>
      <c r="N817" s="721"/>
      <c r="O817" s="721"/>
      <c r="P817" s="721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  <c r="DB817" s="137"/>
      <c r="DC817" s="137"/>
      <c r="DD817" s="137"/>
      <c r="DE817" s="137"/>
      <c r="DF817" s="137"/>
      <c r="DG817" s="137"/>
      <c r="DH817" s="137"/>
      <c r="DI817" s="137"/>
      <c r="DJ817" s="137"/>
      <c r="DK817" s="137"/>
      <c r="DL817" s="137"/>
      <c r="DM817" s="137"/>
      <c r="DN817" s="137"/>
      <c r="DO817" s="137"/>
      <c r="DP817" s="137"/>
      <c r="DQ817" s="137"/>
      <c r="DR817" s="137"/>
      <c r="DS817" s="137"/>
      <c r="DT817" s="137"/>
      <c r="DU817" s="137"/>
      <c r="DV817" s="137"/>
      <c r="DW817" s="137"/>
      <c r="DX817" s="137"/>
      <c r="DY817" s="137"/>
      <c r="DZ817" s="137"/>
      <c r="EA817" s="137"/>
      <c r="EB817" s="137"/>
      <c r="EC817" s="137"/>
      <c r="ED817" s="137"/>
      <c r="EE817" s="137"/>
      <c r="EF817" s="137"/>
      <c r="EG817" s="137"/>
      <c r="EH817" s="137"/>
      <c r="EI817" s="137"/>
      <c r="EJ817" s="137"/>
      <c r="EK817" s="137"/>
      <c r="EL817" s="137"/>
      <c r="EM817" s="137"/>
      <c r="EN817" s="137"/>
      <c r="EO817" s="137"/>
      <c r="EP817" s="137"/>
      <c r="EQ817" s="137"/>
      <c r="ER817" s="137"/>
      <c r="ES817" s="137"/>
      <c r="ET817" s="137"/>
      <c r="EU817" s="137"/>
      <c r="EV817" s="137"/>
      <c r="EW817" s="137"/>
      <c r="EX817" s="137"/>
      <c r="EY817" s="137"/>
    </row>
    <row r="818" spans="1:155" ht="15.5">
      <c r="A818" s="722" t="s">
        <v>43</v>
      </c>
      <c r="B818" s="722"/>
      <c r="C818" s="722"/>
      <c r="D818" s="722"/>
      <c r="E818" s="722"/>
      <c r="F818" s="722"/>
      <c r="G818" s="722"/>
      <c r="H818" s="722"/>
      <c r="I818" s="722"/>
      <c r="J818" s="722"/>
      <c r="K818" s="722"/>
      <c r="L818" s="722"/>
      <c r="M818" s="722"/>
      <c r="N818" s="722"/>
      <c r="O818" s="722"/>
      <c r="P818" s="722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  <c r="DB818" s="137"/>
      <c r="DC818" s="137"/>
      <c r="DD818" s="137"/>
      <c r="DE818" s="137"/>
      <c r="DF818" s="137"/>
      <c r="DG818" s="137"/>
      <c r="DH818" s="137"/>
      <c r="DI818" s="137"/>
      <c r="DJ818" s="137"/>
      <c r="DK818" s="137"/>
      <c r="DL818" s="137"/>
      <c r="DM818" s="137"/>
      <c r="DN818" s="137"/>
      <c r="DO818" s="137"/>
      <c r="DP818" s="137"/>
      <c r="DQ818" s="137"/>
      <c r="DR818" s="137"/>
      <c r="DS818" s="137"/>
      <c r="DT818" s="137"/>
      <c r="DU818" s="137"/>
      <c r="DV818" s="137"/>
      <c r="DW818" s="137"/>
      <c r="DX818" s="137"/>
      <c r="DY818" s="137"/>
      <c r="DZ818" s="137"/>
      <c r="EA818" s="137"/>
      <c r="EB818" s="137"/>
      <c r="EC818" s="137"/>
      <c r="ED818" s="137"/>
      <c r="EE818" s="137"/>
      <c r="EF818" s="137"/>
      <c r="EG818" s="137"/>
      <c r="EH818" s="137"/>
      <c r="EI818" s="137"/>
      <c r="EJ818" s="137"/>
      <c r="EK818" s="137"/>
      <c r="EL818" s="137"/>
      <c r="EM818" s="137"/>
      <c r="EN818" s="137"/>
      <c r="EO818" s="137"/>
      <c r="EP818" s="137"/>
      <c r="EQ818" s="137"/>
      <c r="ER818" s="137"/>
      <c r="ES818" s="137"/>
      <c r="ET818" s="137"/>
      <c r="EU818" s="137"/>
      <c r="EV818" s="137"/>
      <c r="EW818" s="137"/>
      <c r="EX818" s="137"/>
      <c r="EY818" s="137"/>
    </row>
    <row r="819" spans="1:155">
      <c r="A819" s="213"/>
      <c r="B819" s="150"/>
      <c r="C819" s="150"/>
      <c r="D819" s="149"/>
      <c r="E819" s="150"/>
      <c r="F819" s="150"/>
      <c r="G819" s="150"/>
      <c r="H819" s="150"/>
      <c r="I819" s="150"/>
      <c r="J819" s="361"/>
      <c r="K819" s="148"/>
      <c r="L819" s="147"/>
      <c r="M819" s="146"/>
      <c r="N819" s="150"/>
      <c r="O819" s="150"/>
      <c r="P819" s="198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  <c r="DB819" s="137"/>
      <c r="DC819" s="137"/>
      <c r="DD819" s="137"/>
      <c r="DE819" s="137"/>
      <c r="DF819" s="137"/>
      <c r="DG819" s="137"/>
      <c r="DH819" s="137"/>
      <c r="DI819" s="137"/>
      <c r="DJ819" s="137"/>
      <c r="DK819" s="137"/>
      <c r="DL819" s="137"/>
      <c r="DM819" s="137"/>
      <c r="DN819" s="137"/>
      <c r="DO819" s="137"/>
      <c r="DP819" s="137"/>
      <c r="DQ819" s="137"/>
      <c r="DR819" s="137"/>
      <c r="DS819" s="137"/>
      <c r="DT819" s="137"/>
      <c r="DU819" s="137"/>
      <c r="DV819" s="137"/>
      <c r="DW819" s="137"/>
      <c r="DX819" s="137"/>
      <c r="DY819" s="137"/>
      <c r="DZ819" s="137"/>
      <c r="EA819" s="137"/>
      <c r="EB819" s="137"/>
      <c r="EC819" s="137"/>
      <c r="ED819" s="137"/>
      <c r="EE819" s="137"/>
      <c r="EF819" s="137"/>
      <c r="EG819" s="137"/>
      <c r="EH819" s="137"/>
      <c r="EI819" s="137"/>
      <c r="EJ819" s="137"/>
      <c r="EK819" s="137"/>
      <c r="EL819" s="137"/>
      <c r="EM819" s="137"/>
      <c r="EN819" s="137"/>
      <c r="EO819" s="137"/>
      <c r="EP819" s="137"/>
      <c r="EQ819" s="137"/>
      <c r="ER819" s="137"/>
      <c r="ES819" s="137"/>
      <c r="ET819" s="137"/>
      <c r="EU819" s="137"/>
      <c r="EV819" s="137"/>
      <c r="EW819" s="137"/>
      <c r="EX819" s="137"/>
      <c r="EY819" s="137"/>
    </row>
    <row r="820" spans="1:155" ht="18">
      <c r="A820" s="723" t="s">
        <v>253</v>
      </c>
      <c r="B820" s="723"/>
      <c r="C820" s="723"/>
      <c r="D820" s="723"/>
      <c r="E820" s="723"/>
      <c r="F820" s="723"/>
      <c r="G820" s="723"/>
      <c r="H820" s="723"/>
      <c r="I820" s="723"/>
      <c r="J820" s="723"/>
      <c r="K820" s="723"/>
      <c r="L820" s="723"/>
      <c r="M820" s="723"/>
      <c r="N820" s="723"/>
      <c r="O820" s="723"/>
      <c r="P820" s="723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  <c r="DB820" s="137"/>
      <c r="DC820" s="137"/>
      <c r="DD820" s="137"/>
      <c r="DE820" s="137"/>
      <c r="DF820" s="137"/>
      <c r="DG820" s="137"/>
      <c r="DH820" s="137"/>
      <c r="DI820" s="137"/>
      <c r="DJ820" s="137"/>
      <c r="DK820" s="137"/>
      <c r="DL820" s="137"/>
      <c r="DM820" s="137"/>
      <c r="DN820" s="137"/>
      <c r="DO820" s="137"/>
      <c r="DP820" s="137"/>
      <c r="DQ820" s="137"/>
      <c r="DR820" s="137"/>
      <c r="DS820" s="137"/>
      <c r="DT820" s="137"/>
      <c r="DU820" s="137"/>
      <c r="DV820" s="137"/>
      <c r="DW820" s="137"/>
      <c r="DX820" s="137"/>
      <c r="DY820" s="137"/>
      <c r="DZ820" s="137"/>
      <c r="EA820" s="137"/>
      <c r="EB820" s="137"/>
      <c r="EC820" s="137"/>
      <c r="ED820" s="137"/>
      <c r="EE820" s="137"/>
      <c r="EF820" s="137"/>
      <c r="EG820" s="137"/>
      <c r="EH820" s="137"/>
      <c r="EI820" s="137"/>
      <c r="EJ820" s="137"/>
      <c r="EK820" s="137"/>
      <c r="EL820" s="137"/>
      <c r="EM820" s="137"/>
      <c r="EN820" s="137"/>
      <c r="EO820" s="137"/>
      <c r="EP820" s="137"/>
      <c r="EQ820" s="137"/>
      <c r="ER820" s="137"/>
      <c r="ES820" s="137"/>
      <c r="ET820" s="137"/>
      <c r="EU820" s="137"/>
      <c r="EV820" s="137"/>
      <c r="EW820" s="137"/>
      <c r="EX820" s="137"/>
      <c r="EY820" s="137"/>
    </row>
    <row r="821" spans="1:155">
      <c r="A821" s="213"/>
      <c r="B821" s="150"/>
      <c r="C821" s="150"/>
      <c r="D821" s="149"/>
      <c r="E821" s="150"/>
      <c r="F821" s="150"/>
      <c r="G821" s="150"/>
      <c r="H821" s="150"/>
      <c r="I821" s="150"/>
      <c r="J821" s="361"/>
      <c r="K821" s="148"/>
      <c r="L821" s="147"/>
      <c r="M821" s="146"/>
      <c r="N821" s="150"/>
      <c r="O821" s="150"/>
      <c r="P821" s="198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  <c r="DB821" s="137"/>
      <c r="DC821" s="137"/>
      <c r="DD821" s="137"/>
      <c r="DE821" s="137"/>
      <c r="DF821" s="137"/>
      <c r="DG821" s="137"/>
      <c r="DH821" s="137"/>
      <c r="DI821" s="137"/>
      <c r="DJ821" s="137"/>
      <c r="DK821" s="137"/>
      <c r="DL821" s="137"/>
      <c r="DM821" s="137"/>
      <c r="DN821" s="137"/>
      <c r="DO821" s="137"/>
      <c r="DP821" s="137"/>
      <c r="DQ821" s="137"/>
      <c r="DR821" s="137"/>
      <c r="DS821" s="137"/>
      <c r="DT821" s="137"/>
      <c r="DU821" s="137"/>
      <c r="DV821" s="137"/>
      <c r="DW821" s="137"/>
      <c r="DX821" s="137"/>
      <c r="DY821" s="137"/>
      <c r="DZ821" s="137"/>
      <c r="EA821" s="137"/>
      <c r="EB821" s="137"/>
      <c r="EC821" s="137"/>
      <c r="ED821" s="137"/>
      <c r="EE821" s="137"/>
      <c r="EF821" s="137"/>
      <c r="EG821" s="137"/>
      <c r="EH821" s="137"/>
      <c r="EI821" s="137"/>
      <c r="EJ821" s="137"/>
      <c r="EK821" s="137"/>
      <c r="EL821" s="137"/>
      <c r="EM821" s="137"/>
      <c r="EN821" s="137"/>
      <c r="EO821" s="137"/>
      <c r="EP821" s="137"/>
      <c r="EQ821" s="137"/>
      <c r="ER821" s="137"/>
      <c r="ES821" s="137"/>
      <c r="ET821" s="137"/>
      <c r="EU821" s="137"/>
      <c r="EV821" s="137"/>
      <c r="EW821" s="137"/>
      <c r="EX821" s="137"/>
      <c r="EY821" s="137"/>
    </row>
    <row r="822" spans="1:155">
      <c r="A822" s="213"/>
      <c r="B822" s="720">
        <f>'Encodage réponses Es'!$B$1:$I$1</f>
        <v>0</v>
      </c>
      <c r="C822" s="720"/>
      <c r="D822" s="720"/>
      <c r="E822" s="720"/>
      <c r="F822" s="720"/>
      <c r="G822" s="720"/>
      <c r="H822" s="720"/>
      <c r="I822" s="720"/>
      <c r="J822" s="720"/>
      <c r="K822" s="720"/>
      <c r="L822" s="720"/>
      <c r="M822" s="720"/>
      <c r="N822" s="720"/>
      <c r="O822" s="150"/>
      <c r="P822" s="198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  <c r="DB822" s="137"/>
      <c r="DC822" s="137"/>
      <c r="DD822" s="137"/>
      <c r="DE822" s="137"/>
      <c r="DF822" s="137"/>
      <c r="DG822" s="137"/>
      <c r="DH822" s="137"/>
      <c r="DI822" s="137"/>
      <c r="DJ822" s="137"/>
      <c r="DK822" s="137"/>
      <c r="DL822" s="137"/>
      <c r="DM822" s="137"/>
      <c r="DN822" s="137"/>
      <c r="DO822" s="137"/>
      <c r="DP822" s="137"/>
      <c r="DQ822" s="137"/>
      <c r="DR822" s="137"/>
      <c r="DS822" s="137"/>
      <c r="DT822" s="137"/>
      <c r="DU822" s="137"/>
      <c r="DV822" s="137"/>
      <c r="DW822" s="137"/>
      <c r="DX822" s="137"/>
      <c r="DY822" s="137"/>
      <c r="DZ822" s="137"/>
      <c r="EA822" s="137"/>
      <c r="EB822" s="137"/>
      <c r="EC822" s="137"/>
      <c r="ED822" s="137"/>
      <c r="EE822" s="137"/>
      <c r="EF822" s="137"/>
      <c r="EG822" s="137"/>
      <c r="EH822" s="137"/>
      <c r="EI822" s="137"/>
      <c r="EJ822" s="137"/>
      <c r="EK822" s="137"/>
      <c r="EL822" s="137"/>
      <c r="EM822" s="137"/>
      <c r="EN822" s="137"/>
      <c r="EO822" s="137"/>
      <c r="EP822" s="137"/>
      <c r="EQ822" s="137"/>
      <c r="ER822" s="137"/>
      <c r="ES822" s="137"/>
      <c r="ET822" s="137"/>
      <c r="EU822" s="137"/>
      <c r="EV822" s="137"/>
      <c r="EW822" s="137"/>
      <c r="EX822" s="137"/>
      <c r="EY822" s="137"/>
    </row>
    <row r="823" spans="1:155" ht="27" customHeight="1">
      <c r="A823" s="238" t="s">
        <v>44</v>
      </c>
      <c r="B823" s="238">
        <f>'Encodage réponses Es'!$C$3</f>
        <v>0</v>
      </c>
      <c r="C823" s="150"/>
      <c r="D823" s="149"/>
      <c r="E823" s="150"/>
      <c r="F823" s="150"/>
      <c r="G823" s="150"/>
      <c r="H823" s="150"/>
      <c r="I823" s="150"/>
      <c r="J823" s="361"/>
      <c r="K823" s="148"/>
      <c r="L823" s="147"/>
      <c r="M823" s="146"/>
      <c r="N823" s="150"/>
      <c r="O823" s="150"/>
      <c r="P823" s="198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  <c r="DB823" s="137"/>
      <c r="DC823" s="137"/>
      <c r="DD823" s="137"/>
      <c r="DE823" s="137"/>
      <c r="DF823" s="137"/>
      <c r="DG823" s="137"/>
      <c r="DH823" s="137"/>
      <c r="DI823" s="137"/>
      <c r="DJ823" s="137"/>
      <c r="DK823" s="137"/>
      <c r="DL823" s="137"/>
      <c r="DM823" s="137"/>
      <c r="DN823" s="137"/>
      <c r="DO823" s="137"/>
      <c r="DP823" s="137"/>
      <c r="DQ823" s="137"/>
      <c r="DR823" s="137"/>
      <c r="DS823" s="137"/>
      <c r="DT823" s="137"/>
      <c r="DU823" s="137"/>
      <c r="DV823" s="137"/>
      <c r="DW823" s="137"/>
      <c r="DX823" s="137"/>
      <c r="DY823" s="137"/>
      <c r="DZ823" s="137"/>
      <c r="EA823" s="137"/>
      <c r="EB823" s="137"/>
      <c r="EC823" s="137"/>
      <c r="ED823" s="137"/>
      <c r="EE823" s="137"/>
      <c r="EF823" s="137"/>
      <c r="EG823" s="137"/>
      <c r="EH823" s="137"/>
      <c r="EI823" s="137"/>
      <c r="EJ823" s="137"/>
      <c r="EK823" s="137"/>
      <c r="EL823" s="137"/>
      <c r="EM823" s="137"/>
      <c r="EN823" s="137"/>
      <c r="EO823" s="137"/>
      <c r="EP823" s="137"/>
      <c r="EQ823" s="137"/>
      <c r="ER823" s="137"/>
      <c r="ES823" s="137"/>
      <c r="ET823" s="137"/>
      <c r="EU823" s="137"/>
      <c r="EV823" s="137"/>
      <c r="EW823" s="137"/>
      <c r="EX823" s="137"/>
      <c r="EY823" s="137"/>
    </row>
    <row r="824" spans="1:155" ht="15.5">
      <c r="A824" s="724" t="str">
        <f>CONCATENATE("Synthèse des résultats de l'élève : ",Résultats!$E26," ",Résultats!$F26)</f>
        <v xml:space="preserve">Synthèse des résultats de l'élève :  </v>
      </c>
      <c r="B824" s="724"/>
      <c r="C824" s="724"/>
      <c r="D824" s="724"/>
      <c r="E824" s="724"/>
      <c r="F824" s="724"/>
      <c r="G824" s="724"/>
      <c r="H824" s="724"/>
      <c r="I824" s="724"/>
      <c r="J824" s="724"/>
      <c r="K824" s="724"/>
      <c r="L824" s="237"/>
      <c r="M824" s="718" t="str">
        <f>IF(Résultats!$J823="Absent(e)","Absent(e)",IF(Résultats!$J823="Incomplet","Incomplet",""))</f>
        <v/>
      </c>
      <c r="N824" s="718"/>
      <c r="O824" s="718"/>
      <c r="P824" s="718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  <c r="DB824" s="137"/>
      <c r="DC824" s="137"/>
      <c r="DD824" s="137"/>
      <c r="DE824" s="137"/>
      <c r="DF824" s="137"/>
      <c r="DG824" s="137"/>
      <c r="DH824" s="137"/>
      <c r="DI824" s="137"/>
      <c r="DJ824" s="137"/>
      <c r="DK824" s="137"/>
      <c r="DL824" s="137"/>
      <c r="DM824" s="137"/>
      <c r="DN824" s="137"/>
      <c r="DO824" s="137"/>
      <c r="DP824" s="137"/>
      <c r="DQ824" s="137"/>
      <c r="DR824" s="137"/>
      <c r="DS824" s="137"/>
      <c r="DT824" s="137"/>
      <c r="DU824" s="137"/>
      <c r="DV824" s="137"/>
      <c r="DW824" s="137"/>
      <c r="DX824" s="137"/>
      <c r="DY824" s="137"/>
      <c r="DZ824" s="137"/>
      <c r="EA824" s="137"/>
      <c r="EB824" s="137"/>
      <c r="EC824" s="137"/>
      <c r="ED824" s="137"/>
      <c r="EE824" s="137"/>
      <c r="EF824" s="137"/>
      <c r="EG824" s="137"/>
      <c r="EH824" s="137"/>
      <c r="EI824" s="137"/>
      <c r="EJ824" s="137"/>
      <c r="EK824" s="137"/>
      <c r="EL824" s="137"/>
      <c r="EM824" s="137"/>
      <c r="EN824" s="137"/>
      <c r="EO824" s="137"/>
      <c r="EP824" s="137"/>
      <c r="EQ824" s="137"/>
      <c r="ER824" s="137"/>
      <c r="ES824" s="137"/>
      <c r="ET824" s="137"/>
      <c r="EU824" s="137"/>
      <c r="EV824" s="137"/>
      <c r="EW824" s="137"/>
      <c r="EX824" s="137"/>
      <c r="EY824" s="137"/>
    </row>
    <row r="825" spans="1:155" ht="15.5">
      <c r="A825" s="236"/>
      <c r="B825" s="235"/>
      <c r="C825" s="150"/>
      <c r="D825" s="149"/>
      <c r="E825" s="150"/>
      <c r="F825" s="150"/>
      <c r="G825" s="150"/>
      <c r="H825" s="150"/>
      <c r="I825" s="150"/>
      <c r="J825" s="361"/>
      <c r="K825" s="148"/>
      <c r="L825" s="147"/>
      <c r="M825" s="146"/>
      <c r="N825" s="150"/>
      <c r="O825" s="150"/>
      <c r="P825" s="198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  <c r="DB825" s="137"/>
      <c r="DC825" s="137"/>
      <c r="DD825" s="137"/>
      <c r="DE825" s="137"/>
      <c r="DF825" s="137"/>
      <c r="DG825" s="137"/>
      <c r="DH825" s="137"/>
      <c r="DI825" s="137"/>
      <c r="DJ825" s="137"/>
      <c r="DK825" s="137"/>
      <c r="DL825" s="137"/>
      <c r="DM825" s="137"/>
      <c r="DN825" s="137"/>
      <c r="DO825" s="137"/>
      <c r="DP825" s="137"/>
      <c r="DQ825" s="137"/>
      <c r="DR825" s="137"/>
      <c r="DS825" s="137"/>
      <c r="DT825" s="137"/>
      <c r="DU825" s="137"/>
      <c r="DV825" s="137"/>
      <c r="DW825" s="137"/>
      <c r="DX825" s="137"/>
      <c r="DY825" s="137"/>
      <c r="DZ825" s="137"/>
      <c r="EA825" s="137"/>
      <c r="EB825" s="137"/>
      <c r="EC825" s="137"/>
      <c r="ED825" s="137"/>
      <c r="EE825" s="137"/>
      <c r="EF825" s="137"/>
      <c r="EG825" s="137"/>
      <c r="EH825" s="137"/>
      <c r="EI825" s="137"/>
      <c r="EJ825" s="137"/>
      <c r="EK825" s="137"/>
      <c r="EL825" s="137"/>
      <c r="EM825" s="137"/>
      <c r="EN825" s="137"/>
      <c r="EO825" s="137"/>
      <c r="EP825" s="137"/>
      <c r="EQ825" s="137"/>
      <c r="ER825" s="137"/>
      <c r="ES825" s="137"/>
      <c r="ET825" s="137"/>
      <c r="EU825" s="137"/>
      <c r="EV825" s="137"/>
      <c r="EW825" s="137"/>
      <c r="EX825" s="137"/>
      <c r="EY825" s="137"/>
    </row>
    <row r="826" spans="1:155" s="173" customFormat="1" ht="18" customHeight="1">
      <c r="A826" s="234" t="s">
        <v>47</v>
      </c>
      <c r="B826" s="233"/>
      <c r="C826" s="362"/>
      <c r="D826" s="228"/>
      <c r="E826" s="232"/>
      <c r="F826" s="232"/>
      <c r="G826" s="232"/>
      <c r="H826" s="232"/>
      <c r="I826" s="232"/>
      <c r="J826" s="231"/>
      <c r="K826" s="230"/>
      <c r="L826" s="229"/>
      <c r="M826" s="228"/>
      <c r="N826" s="227" t="str">
        <f>IF(OR(Résultats!$J26="Absent(e)",Résultats!$J26="Incomplet"),"",Résultats!$J26)</f>
        <v/>
      </c>
      <c r="O826" s="226" t="str">
        <f>"/"</f>
        <v>/</v>
      </c>
      <c r="P826" s="225">
        <f>Résultats!$J$4</f>
        <v>80</v>
      </c>
      <c r="Q826" s="174"/>
      <c r="R826" s="174"/>
      <c r="S826" s="174"/>
      <c r="T826" s="174"/>
      <c r="U826" s="174"/>
      <c r="V826" s="174"/>
      <c r="W826" s="174"/>
      <c r="X826" s="174"/>
      <c r="Y826" s="174"/>
      <c r="Z826" s="174"/>
      <c r="AA826" s="174"/>
      <c r="AB826" s="174"/>
      <c r="AC826" s="174"/>
      <c r="AD826" s="174"/>
      <c r="AE826" s="174"/>
      <c r="AF826" s="174"/>
      <c r="AG826" s="174"/>
      <c r="AH826" s="174"/>
      <c r="AI826" s="174"/>
      <c r="AJ826" s="174"/>
      <c r="AK826" s="174"/>
      <c r="AL826" s="174"/>
      <c r="AM826" s="174"/>
      <c r="AN826" s="174"/>
    </row>
    <row r="827" spans="1:155" ht="14">
      <c r="A827" s="224"/>
      <c r="B827" s="221"/>
      <c r="C827" s="220"/>
      <c r="D827" s="219"/>
      <c r="E827" s="218"/>
      <c r="F827" s="218"/>
      <c r="G827" s="218"/>
      <c r="H827" s="218"/>
      <c r="I827" s="218"/>
      <c r="J827" s="217"/>
      <c r="K827" s="216"/>
      <c r="L827" s="215"/>
      <c r="M827" s="214"/>
      <c r="N827" s="219"/>
      <c r="O827" s="219"/>
      <c r="P827" s="223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  <c r="DB827" s="137"/>
      <c r="DC827" s="137"/>
      <c r="DD827" s="137"/>
      <c r="DE827" s="137"/>
      <c r="DF827" s="137"/>
      <c r="DG827" s="137"/>
      <c r="DH827" s="137"/>
      <c r="DI827" s="137"/>
      <c r="DJ827" s="137"/>
      <c r="DK827" s="137"/>
      <c r="DL827" s="137"/>
      <c r="DM827" s="137"/>
      <c r="DN827" s="137"/>
      <c r="DO827" s="137"/>
      <c r="DP827" s="137"/>
      <c r="DQ827" s="137"/>
      <c r="DR827" s="137"/>
      <c r="DS827" s="137"/>
      <c r="DT827" s="137"/>
      <c r="DU827" s="137"/>
      <c r="DV827" s="137"/>
      <c r="DW827" s="137"/>
      <c r="DX827" s="137"/>
      <c r="DY827" s="137"/>
      <c r="DZ827" s="137"/>
      <c r="EA827" s="137"/>
      <c r="EB827" s="137"/>
      <c r="EC827" s="137"/>
      <c r="ED827" s="137"/>
      <c r="EE827" s="137"/>
      <c r="EF827" s="137"/>
      <c r="EG827" s="137"/>
      <c r="EH827" s="137"/>
      <c r="EI827" s="137"/>
      <c r="EJ827" s="137"/>
      <c r="EK827" s="137"/>
      <c r="EL827" s="137"/>
      <c r="EM827" s="137"/>
      <c r="EN827" s="137"/>
      <c r="EO827" s="137"/>
      <c r="EP827" s="137"/>
      <c r="EQ827" s="137"/>
      <c r="ER827" s="137"/>
      <c r="ES827" s="137"/>
      <c r="ET827" s="137"/>
      <c r="EU827" s="137"/>
      <c r="EV827" s="137"/>
      <c r="EW827" s="137"/>
      <c r="EX827" s="137"/>
      <c r="EY827" s="137"/>
    </row>
    <row r="828" spans="1:155" ht="15.5">
      <c r="A828" s="222"/>
      <c r="B828" s="221"/>
      <c r="C828" s="220"/>
      <c r="D828" s="219"/>
      <c r="E828" s="218"/>
      <c r="F828" s="218"/>
      <c r="G828" s="218"/>
      <c r="H828" s="218"/>
      <c r="I828" s="218"/>
      <c r="J828" s="217"/>
      <c r="K828" s="216"/>
      <c r="L828" s="215"/>
      <c r="M828" s="214"/>
      <c r="N828" s="719" t="str">
        <f>IF(N826="","",N826/P826)</f>
        <v/>
      </c>
      <c r="O828" s="719"/>
      <c r="P828" s="719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  <c r="DB828" s="137"/>
      <c r="DC828" s="137"/>
      <c r="DD828" s="137"/>
      <c r="DE828" s="137"/>
      <c r="DF828" s="137"/>
      <c r="DG828" s="137"/>
      <c r="DH828" s="137"/>
      <c r="DI828" s="137"/>
      <c r="DJ828" s="137"/>
      <c r="DK828" s="137"/>
      <c r="DL828" s="137"/>
      <c r="DM828" s="137"/>
      <c r="DN828" s="137"/>
      <c r="DO828" s="137"/>
      <c r="DP828" s="137"/>
      <c r="DQ828" s="137"/>
      <c r="DR828" s="137"/>
      <c r="DS828" s="137"/>
      <c r="DT828" s="137"/>
      <c r="DU828" s="137"/>
      <c r="DV828" s="137"/>
      <c r="DW828" s="137"/>
      <c r="DX828" s="137"/>
      <c r="DY828" s="137"/>
      <c r="DZ828" s="137"/>
      <c r="EA828" s="137"/>
      <c r="EB828" s="137"/>
      <c r="EC828" s="137"/>
      <c r="ED828" s="137"/>
      <c r="EE828" s="137"/>
      <c r="EF828" s="137"/>
      <c r="EG828" s="137"/>
      <c r="EH828" s="137"/>
      <c r="EI828" s="137"/>
      <c r="EJ828" s="137"/>
      <c r="EK828" s="137"/>
      <c r="EL828" s="137"/>
      <c r="EM828" s="137"/>
      <c r="EN828" s="137"/>
      <c r="EO828" s="137"/>
      <c r="EP828" s="137"/>
      <c r="EQ828" s="137"/>
      <c r="ER828" s="137"/>
      <c r="ES828" s="137"/>
      <c r="ET828" s="137"/>
      <c r="EU828" s="137"/>
      <c r="EV828" s="137"/>
      <c r="EW828" s="137"/>
      <c r="EX828" s="137"/>
      <c r="EY828" s="137"/>
    </row>
    <row r="829" spans="1:155">
      <c r="A829" s="213"/>
      <c r="B829" s="150"/>
      <c r="C829" s="150"/>
      <c r="D829" s="149"/>
      <c r="E829" s="150"/>
      <c r="F829" s="150"/>
      <c r="G829" s="150"/>
      <c r="H829" s="150"/>
      <c r="I829" s="150"/>
      <c r="J829" s="361"/>
      <c r="K829" s="148"/>
      <c r="L829" s="147"/>
      <c r="M829" s="212"/>
      <c r="N829" s="149"/>
      <c r="O829" s="149"/>
      <c r="P829" s="198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  <c r="DB829" s="137"/>
      <c r="DC829" s="137"/>
      <c r="DD829" s="137"/>
      <c r="DE829" s="137"/>
      <c r="DF829" s="137"/>
      <c r="DG829" s="137"/>
      <c r="DH829" s="137"/>
      <c r="DI829" s="137"/>
      <c r="DJ829" s="137"/>
      <c r="DK829" s="137"/>
      <c r="DL829" s="137"/>
      <c r="DM829" s="137"/>
      <c r="DN829" s="137"/>
      <c r="DO829" s="137"/>
      <c r="DP829" s="137"/>
      <c r="DQ829" s="137"/>
      <c r="DR829" s="137"/>
      <c r="DS829" s="137"/>
      <c r="DT829" s="137"/>
      <c r="DU829" s="137"/>
      <c r="DV829" s="137"/>
      <c r="DW829" s="137"/>
      <c r="DX829" s="137"/>
      <c r="DY829" s="137"/>
      <c r="DZ829" s="137"/>
      <c r="EA829" s="137"/>
      <c r="EB829" s="137"/>
      <c r="EC829" s="137"/>
      <c r="ED829" s="137"/>
      <c r="EE829" s="137"/>
      <c r="EF829" s="137"/>
      <c r="EG829" s="137"/>
      <c r="EH829" s="137"/>
      <c r="EI829" s="137"/>
      <c r="EJ829" s="137"/>
      <c r="EK829" s="137"/>
      <c r="EL829" s="137"/>
      <c r="EM829" s="137"/>
      <c r="EN829" s="137"/>
      <c r="EO829" s="137"/>
      <c r="EP829" s="137"/>
      <c r="EQ829" s="137"/>
      <c r="ER829" s="137"/>
      <c r="ES829" s="137"/>
      <c r="ET829" s="137"/>
      <c r="EU829" s="137"/>
      <c r="EV829" s="137"/>
      <c r="EW829" s="137"/>
      <c r="EX829" s="137"/>
      <c r="EY829" s="137"/>
    </row>
    <row r="830" spans="1:155" s="173" customFormat="1" ht="27" customHeight="1">
      <c r="A830" s="183" t="s">
        <v>57</v>
      </c>
      <c r="B830" s="182"/>
      <c r="C830" s="181"/>
      <c r="D830" s="181"/>
      <c r="E830" s="180"/>
      <c r="F830" s="180"/>
      <c r="G830" s="180"/>
      <c r="H830" s="179"/>
      <c r="I830" s="179"/>
      <c r="J830" s="706" t="str">
        <f>IF(Résultats!$M26="","",Résultats!$M26)</f>
        <v/>
      </c>
      <c r="K830" s="706"/>
      <c r="L830" s="706"/>
      <c r="M830" s="178" t="str">
        <f>"/"</f>
        <v>/</v>
      </c>
      <c r="N830" s="177">
        <f>Résultats!$M$4</f>
        <v>40</v>
      </c>
      <c r="O830" s="176"/>
      <c r="P830" s="175" t="str">
        <f>IF(OR(J830="",J830="Absent(e)",J830="Incomplet"),"",J830/N830)</f>
        <v/>
      </c>
      <c r="Q830" s="174"/>
      <c r="R830" s="174"/>
      <c r="S830" s="174"/>
      <c r="T830" s="174"/>
      <c r="U830" s="174"/>
      <c r="V830" s="174"/>
      <c r="W830" s="174"/>
      <c r="X830" s="174"/>
      <c r="Y830" s="174"/>
      <c r="Z830" s="174"/>
      <c r="AA830" s="174"/>
      <c r="AB830" s="174"/>
      <c r="AC830" s="174"/>
      <c r="AD830" s="174"/>
      <c r="AE830" s="174"/>
      <c r="AF830" s="174"/>
      <c r="AG830" s="174"/>
      <c r="AH830" s="174"/>
      <c r="AI830" s="174"/>
      <c r="AJ830" s="174"/>
      <c r="AK830" s="174"/>
      <c r="AL830" s="174"/>
      <c r="AM830" s="174"/>
      <c r="AN830" s="174"/>
    </row>
    <row r="831" spans="1:155" s="173" customFormat="1" ht="18" customHeight="1">
      <c r="A831" s="707" t="s">
        <v>73</v>
      </c>
      <c r="B831" s="708"/>
      <c r="C831" s="708"/>
      <c r="D831" s="708"/>
      <c r="E831" s="708"/>
      <c r="F831" s="358"/>
      <c r="G831" s="358"/>
      <c r="H831" s="709" t="str">
        <f>IF(OR(Résultats!$AA26="Absent(e)",Résultats!$AA26="Incomplet"),"",Résultats!$AA26)</f>
        <v/>
      </c>
      <c r="I831" s="709"/>
      <c r="J831" s="168" t="str">
        <f>"/"</f>
        <v>/</v>
      </c>
      <c r="K831" s="167">
        <f>Résultats!$AA$2</f>
        <v>19</v>
      </c>
      <c r="L831" s="191"/>
      <c r="M831" s="191"/>
      <c r="N831" s="190"/>
      <c r="O831" s="189"/>
      <c r="P831" s="188"/>
      <c r="R831" s="174"/>
      <c r="S831" s="174"/>
      <c r="T831" s="174"/>
      <c r="U831" s="174"/>
      <c r="V831" s="174"/>
      <c r="W831" s="174"/>
      <c r="X831" s="174"/>
      <c r="Y831" s="174"/>
      <c r="Z831" s="174"/>
      <c r="AA831" s="174"/>
      <c r="AB831" s="174"/>
      <c r="AC831" s="174"/>
      <c r="AD831" s="174"/>
      <c r="AE831" s="174"/>
      <c r="AF831" s="174"/>
      <c r="AG831" s="174"/>
      <c r="AH831" s="174"/>
      <c r="AI831" s="174"/>
      <c r="AJ831" s="174"/>
      <c r="AK831" s="174"/>
      <c r="AL831" s="174"/>
      <c r="AM831" s="174"/>
      <c r="AN831" s="174"/>
    </row>
    <row r="832" spans="1:155" s="173" customFormat="1" ht="13.5" customHeight="1">
      <c r="A832" s="197" t="s">
        <v>139</v>
      </c>
      <c r="B832" s="196"/>
      <c r="C832" s="196"/>
      <c r="D832" s="196"/>
      <c r="E832" s="196"/>
      <c r="F832" s="196"/>
      <c r="G832" s="196"/>
      <c r="H832" s="195"/>
      <c r="I832" s="194"/>
      <c r="J832" s="193"/>
      <c r="K832" s="192"/>
      <c r="L832" s="191"/>
      <c r="M832" s="191"/>
      <c r="N832" s="190"/>
      <c r="O832" s="189"/>
      <c r="P832" s="188"/>
      <c r="R832" s="174"/>
      <c r="S832" s="174"/>
      <c r="T832" s="174"/>
      <c r="U832" s="174"/>
      <c r="V832" s="174"/>
      <c r="W832" s="174"/>
      <c r="X832" s="174"/>
      <c r="Y832" s="174"/>
      <c r="Z832" s="174"/>
      <c r="AA832" s="174"/>
      <c r="AB832" s="174"/>
      <c r="AC832" s="174"/>
      <c r="AD832" s="174"/>
      <c r="AE832" s="174"/>
      <c r="AF832" s="174"/>
      <c r="AG832" s="174"/>
      <c r="AH832" s="174"/>
      <c r="AI832" s="174"/>
      <c r="AJ832" s="174"/>
      <c r="AK832" s="174"/>
      <c r="AL832" s="174"/>
      <c r="AM832" s="174"/>
      <c r="AN832" s="174"/>
    </row>
    <row r="833" spans="1:155" s="173" customFormat="1" ht="13.5" customHeight="1">
      <c r="A833" s="197" t="s">
        <v>142</v>
      </c>
      <c r="B833" s="196"/>
      <c r="C833" s="196"/>
      <c r="D833" s="196"/>
      <c r="E833" s="196"/>
      <c r="F833" s="196"/>
      <c r="G833" s="196"/>
      <c r="H833" s="195"/>
      <c r="I833" s="194"/>
      <c r="J833" s="193"/>
      <c r="K833" s="192"/>
      <c r="L833" s="191"/>
      <c r="M833" s="191"/>
      <c r="N833" s="190"/>
      <c r="O833" s="189"/>
      <c r="P833" s="188"/>
      <c r="R833" s="174"/>
      <c r="S833" s="174"/>
      <c r="T833" s="174"/>
      <c r="U833" s="174"/>
      <c r="V833" s="174"/>
      <c r="W833" s="174"/>
      <c r="X833" s="174"/>
      <c r="Y833" s="174"/>
      <c r="Z833" s="174"/>
      <c r="AA833" s="174"/>
      <c r="AB833" s="174"/>
      <c r="AC833" s="174"/>
      <c r="AD833" s="174"/>
      <c r="AE833" s="174"/>
      <c r="AF833" s="174"/>
      <c r="AG833" s="174"/>
      <c r="AH833" s="174"/>
      <c r="AI833" s="174"/>
      <c r="AJ833" s="174"/>
      <c r="AK833" s="174"/>
      <c r="AL833" s="174"/>
      <c r="AM833" s="174"/>
      <c r="AN833" s="174"/>
    </row>
    <row r="834" spans="1:155" s="186" customFormat="1" ht="13.5" customHeight="1">
      <c r="A834" s="197" t="s">
        <v>74</v>
      </c>
      <c r="B834" s="211"/>
      <c r="C834" s="211"/>
      <c r="D834" s="211"/>
      <c r="E834" s="211"/>
      <c r="F834" s="211"/>
      <c r="G834" s="211"/>
      <c r="H834" s="210"/>
      <c r="I834" s="209"/>
      <c r="J834" s="208"/>
      <c r="K834" s="208"/>
      <c r="L834" s="208"/>
      <c r="M834" s="208"/>
      <c r="N834" s="207"/>
      <c r="O834" s="206"/>
      <c r="P834" s="205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</row>
    <row r="835" spans="1:155" s="186" customFormat="1" ht="13.5" customHeight="1">
      <c r="A835" s="197" t="s">
        <v>84</v>
      </c>
      <c r="B835" s="211"/>
      <c r="C835" s="211"/>
      <c r="D835" s="211"/>
      <c r="E835" s="211"/>
      <c r="F835" s="211"/>
      <c r="G835" s="211"/>
      <c r="H835" s="210"/>
      <c r="I835" s="209"/>
      <c r="J835" s="208"/>
      <c r="K835" s="208"/>
      <c r="L835" s="208"/>
      <c r="M835" s="208"/>
      <c r="N835" s="207"/>
      <c r="O835" s="206"/>
      <c r="P835" s="205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</row>
    <row r="836" spans="1:155" s="203" customFormat="1" ht="13.5" customHeight="1">
      <c r="A836" s="197" t="s">
        <v>75</v>
      </c>
      <c r="B836" s="211"/>
      <c r="C836" s="211"/>
      <c r="D836" s="211"/>
      <c r="E836" s="211"/>
      <c r="F836" s="211"/>
      <c r="G836" s="211"/>
      <c r="H836" s="210"/>
      <c r="I836" s="209"/>
      <c r="J836" s="208"/>
      <c r="K836" s="208"/>
      <c r="L836" s="208"/>
      <c r="M836" s="208"/>
      <c r="N836" s="207"/>
      <c r="O836" s="206"/>
      <c r="P836" s="205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</row>
    <row r="837" spans="1:155" ht="30" customHeight="1">
      <c r="A837" s="703" t="s">
        <v>54</v>
      </c>
      <c r="B837" s="704"/>
      <c r="C837" s="704"/>
      <c r="D837" s="704"/>
      <c r="E837" s="704"/>
      <c r="F837" s="360"/>
      <c r="G837" s="360"/>
      <c r="H837" s="705" t="str">
        <f>IF(OR(Résultats!$AN26="Absent(e)",Résultats!$AN26="Incomplet"),"",Résultats!$AN26)</f>
        <v/>
      </c>
      <c r="I837" s="705"/>
      <c r="J837" s="172" t="str">
        <f>"/"</f>
        <v>/</v>
      </c>
      <c r="K837" s="171">
        <f>Résultats!$AN$2</f>
        <v>21</v>
      </c>
      <c r="L837" s="202"/>
      <c r="M837" s="202"/>
      <c r="N837" s="201"/>
      <c r="O837" s="200"/>
      <c r="P837" s="199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  <c r="DB837" s="137"/>
      <c r="DC837" s="137"/>
      <c r="DD837" s="137"/>
      <c r="DE837" s="137"/>
      <c r="DF837" s="137"/>
      <c r="DG837" s="137"/>
      <c r="DH837" s="137"/>
      <c r="DI837" s="137"/>
      <c r="DJ837" s="137"/>
      <c r="DK837" s="137"/>
      <c r="DL837" s="137"/>
      <c r="DM837" s="137"/>
      <c r="DN837" s="137"/>
      <c r="DO837" s="137"/>
      <c r="DP837" s="137"/>
      <c r="DQ837" s="137"/>
      <c r="DR837" s="137"/>
      <c r="DS837" s="137"/>
      <c r="DT837" s="137"/>
      <c r="DU837" s="137"/>
      <c r="DV837" s="137"/>
      <c r="DW837" s="137"/>
      <c r="DX837" s="137"/>
      <c r="DY837" s="137"/>
      <c r="DZ837" s="137"/>
      <c r="EA837" s="137"/>
      <c r="EB837" s="137"/>
      <c r="EC837" s="137"/>
      <c r="ED837" s="137"/>
      <c r="EE837" s="137"/>
      <c r="EF837" s="137"/>
      <c r="EG837" s="137"/>
      <c r="EH837" s="137"/>
      <c r="EI837" s="137"/>
      <c r="EJ837" s="137"/>
      <c r="EK837" s="137"/>
      <c r="EL837" s="137"/>
      <c r="EM837" s="137"/>
      <c r="EN837" s="137"/>
      <c r="EO837" s="137"/>
      <c r="EP837" s="137"/>
      <c r="EQ837" s="137"/>
      <c r="ER837" s="137"/>
      <c r="ES837" s="137"/>
      <c r="ET837" s="137"/>
      <c r="EU837" s="137"/>
      <c r="EV837" s="137"/>
      <c r="EW837" s="137"/>
      <c r="EX837" s="137"/>
      <c r="EY837" s="137"/>
    </row>
    <row r="838" spans="1:155" s="151" customFormat="1" ht="13.5" customHeight="1">
      <c r="A838" s="161" t="s">
        <v>76</v>
      </c>
      <c r="B838" s="162"/>
      <c r="C838" s="162"/>
      <c r="D838" s="162"/>
      <c r="E838" s="160"/>
      <c r="F838" s="160"/>
      <c r="G838" s="160"/>
      <c r="H838" s="156"/>
      <c r="I838" s="156"/>
      <c r="J838" s="155"/>
      <c r="K838" s="155"/>
      <c r="L838" s="155"/>
      <c r="M838" s="155"/>
      <c r="N838" s="154"/>
      <c r="O838" s="153"/>
      <c r="P838" s="152"/>
    </row>
    <row r="839" spans="1:155" s="151" customFormat="1" ht="13.5" customHeight="1">
      <c r="A839" s="161" t="s">
        <v>77</v>
      </c>
      <c r="B839" s="162"/>
      <c r="C839" s="162"/>
      <c r="D839" s="162"/>
      <c r="E839" s="160"/>
      <c r="F839" s="160"/>
      <c r="G839" s="160"/>
      <c r="H839" s="156"/>
      <c r="I839" s="156"/>
      <c r="J839" s="155"/>
      <c r="K839" s="155"/>
      <c r="L839" s="155"/>
      <c r="M839" s="155"/>
      <c r="N839" s="154"/>
      <c r="O839" s="153"/>
      <c r="P839" s="152"/>
    </row>
    <row r="840" spans="1:155" s="151" customFormat="1" ht="13.5" customHeight="1">
      <c r="A840" s="161" t="s">
        <v>78</v>
      </c>
      <c r="B840" s="162"/>
      <c r="C840" s="162"/>
      <c r="D840" s="162"/>
      <c r="E840" s="160"/>
      <c r="F840" s="160"/>
      <c r="G840" s="160"/>
      <c r="H840" s="156"/>
      <c r="I840" s="156"/>
      <c r="J840" s="155"/>
      <c r="K840" s="155"/>
      <c r="L840" s="155"/>
      <c r="M840" s="155"/>
      <c r="N840" s="154"/>
      <c r="O840" s="153"/>
      <c r="P840" s="152"/>
    </row>
    <row r="841" spans="1:155" s="151" customFormat="1" ht="13.5" customHeight="1">
      <c r="A841" s="444" t="s">
        <v>141</v>
      </c>
      <c r="B841" s="160"/>
      <c r="C841" s="160"/>
      <c r="D841" s="160"/>
      <c r="E841" s="160"/>
      <c r="F841" s="160"/>
      <c r="G841" s="160"/>
      <c r="H841" s="156"/>
      <c r="I841" s="156"/>
      <c r="J841" s="155"/>
      <c r="K841" s="155"/>
      <c r="L841" s="155"/>
      <c r="M841" s="155"/>
      <c r="N841" s="154"/>
      <c r="O841" s="153"/>
      <c r="P841" s="152"/>
    </row>
    <row r="842" spans="1:155" s="151" customFormat="1" ht="15" customHeight="1">
      <c r="A842" s="321"/>
      <c r="B842" s="160"/>
      <c r="C842" s="160"/>
      <c r="D842" s="160"/>
      <c r="E842" s="160"/>
      <c r="F842" s="160"/>
      <c r="G842" s="160"/>
      <c r="H842" s="156"/>
      <c r="I842" s="156"/>
      <c r="J842" s="155"/>
      <c r="K842" s="155"/>
      <c r="L842" s="155"/>
      <c r="M842" s="155"/>
      <c r="N842" s="154"/>
      <c r="O842" s="153"/>
      <c r="P842" s="153"/>
    </row>
    <row r="843" spans="1:155" s="173" customFormat="1" ht="27" customHeight="1">
      <c r="A843" s="183" t="s">
        <v>58</v>
      </c>
      <c r="B843" s="182"/>
      <c r="C843" s="181"/>
      <c r="D843" s="181"/>
      <c r="E843" s="180"/>
      <c r="F843" s="180"/>
      <c r="G843" s="180"/>
      <c r="H843" s="179"/>
      <c r="I843" s="179"/>
      <c r="J843" s="706" t="str">
        <f>IF(OR(Résultats!$O26="",Résultats!$O26="Incomplet"),"",Résultats!$O26)</f>
        <v/>
      </c>
      <c r="K843" s="706"/>
      <c r="L843" s="706"/>
      <c r="M843" s="178" t="str">
        <f>"/"</f>
        <v>/</v>
      </c>
      <c r="N843" s="177">
        <f>Résultats!$O$4</f>
        <v>40</v>
      </c>
      <c r="O843" s="176"/>
      <c r="P843" s="175" t="str">
        <f>IF(OR(J843="",J843="Absent(e)",J843="Incomplet"),"",J843/N843)</f>
        <v/>
      </c>
      <c r="Q843" s="174"/>
      <c r="R843" s="174"/>
      <c r="S843" s="174"/>
      <c r="T843" s="174"/>
      <c r="U843" s="174"/>
      <c r="V843" s="174"/>
      <c r="W843" s="174"/>
      <c r="X843" s="174"/>
      <c r="Y843" s="174"/>
      <c r="Z843" s="174"/>
      <c r="AA843" s="174"/>
      <c r="AB843" s="174"/>
      <c r="AC843" s="174"/>
      <c r="AD843" s="174"/>
      <c r="AE843" s="174"/>
      <c r="AF843" s="174"/>
      <c r="AG843" s="174"/>
      <c r="AH843" s="174"/>
      <c r="AI843" s="174"/>
      <c r="AJ843" s="174"/>
      <c r="AK843" s="174"/>
      <c r="AL843" s="174"/>
      <c r="AM843" s="174"/>
      <c r="AN843" s="174"/>
    </row>
    <row r="844" spans="1:155" ht="14">
      <c r="A844" s="707" t="s">
        <v>60</v>
      </c>
      <c r="B844" s="708"/>
      <c r="C844" s="708"/>
      <c r="D844" s="708"/>
      <c r="E844" s="708"/>
      <c r="F844" s="358"/>
      <c r="G844" s="358"/>
      <c r="H844" s="709" t="str">
        <f>IF(OR(Résultats!$AY26="a",Résultats!$AY26="A",Résultats!$AY26=""),"",Résultats!$AY26)</f>
        <v/>
      </c>
      <c r="I844" s="709"/>
      <c r="J844" s="168" t="str">
        <f>"/"</f>
        <v>/</v>
      </c>
      <c r="K844" s="171">
        <f>Résultats!$AY$2</f>
        <v>18</v>
      </c>
      <c r="L844" s="166"/>
      <c r="M844" s="166"/>
      <c r="N844" s="165"/>
      <c r="O844" s="170"/>
      <c r="P844" s="164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  <c r="DB844" s="137"/>
      <c r="DC844" s="137"/>
      <c r="DD844" s="137"/>
      <c r="DE844" s="137"/>
      <c r="DF844" s="137"/>
      <c r="DG844" s="137"/>
      <c r="DH844" s="137"/>
      <c r="DI844" s="137"/>
      <c r="DJ844" s="137"/>
      <c r="DK844" s="137"/>
      <c r="DL844" s="137"/>
      <c r="DM844" s="137"/>
      <c r="DN844" s="137"/>
      <c r="DO844" s="137"/>
      <c r="DP844" s="137"/>
      <c r="DQ844" s="137"/>
      <c r="DR844" s="137"/>
      <c r="DS844" s="137"/>
      <c r="DT844" s="137"/>
      <c r="DU844" s="137"/>
      <c r="DV844" s="137"/>
      <c r="DW844" s="137"/>
      <c r="DX844" s="137"/>
      <c r="DY844" s="137"/>
      <c r="DZ844" s="137"/>
      <c r="EA844" s="137"/>
      <c r="EB844" s="137"/>
      <c r="EC844" s="137"/>
      <c r="ED844" s="137"/>
      <c r="EE844" s="137"/>
      <c r="EF844" s="137"/>
      <c r="EG844" s="137"/>
      <c r="EH844" s="137"/>
      <c r="EI844" s="137"/>
      <c r="EJ844" s="137"/>
      <c r="EK844" s="137"/>
      <c r="EL844" s="137"/>
      <c r="EM844" s="137"/>
      <c r="EN844" s="137"/>
      <c r="EO844" s="137"/>
      <c r="EP844" s="137"/>
      <c r="EQ844" s="137"/>
      <c r="ER844" s="137"/>
      <c r="ES844" s="137"/>
      <c r="ET844" s="137"/>
      <c r="EU844" s="137"/>
      <c r="EV844" s="137"/>
      <c r="EW844" s="137"/>
      <c r="EX844" s="137"/>
      <c r="EY844" s="137"/>
    </row>
    <row r="845" spans="1:155" s="173" customFormat="1" ht="13.5" customHeight="1">
      <c r="A845" s="197" t="s">
        <v>79</v>
      </c>
      <c r="B845" s="358"/>
      <c r="C845" s="358"/>
      <c r="D845" s="358"/>
      <c r="E845" s="358"/>
      <c r="F845" s="358"/>
      <c r="G845" s="358"/>
      <c r="H845" s="359"/>
      <c r="I845" s="359"/>
      <c r="J845" s="168"/>
      <c r="K845" s="167"/>
      <c r="L845" s="166"/>
      <c r="M845" s="166"/>
      <c r="N845" s="165"/>
      <c r="O845" s="170"/>
      <c r="P845" s="164"/>
      <c r="Q845" s="174"/>
      <c r="R845" s="174"/>
      <c r="S845" s="174"/>
      <c r="T845" s="174"/>
      <c r="U845" s="174"/>
      <c r="V845" s="174"/>
      <c r="W845" s="174"/>
      <c r="X845" s="174"/>
      <c r="Y845" s="174"/>
      <c r="Z845" s="174"/>
      <c r="AA845" s="174"/>
      <c r="AB845" s="174"/>
      <c r="AC845" s="174"/>
      <c r="AD845" s="174"/>
      <c r="AE845" s="174"/>
      <c r="AF845" s="174"/>
      <c r="AG845" s="174"/>
      <c r="AH845" s="174"/>
      <c r="AI845" s="174"/>
      <c r="AJ845" s="174"/>
      <c r="AK845" s="174"/>
      <c r="AL845" s="174"/>
      <c r="AM845" s="174"/>
      <c r="AN845" s="174"/>
    </row>
    <row r="846" spans="1:155" s="173" customFormat="1" ht="13.5" customHeight="1">
      <c r="A846" s="197" t="s">
        <v>143</v>
      </c>
      <c r="B846" s="358"/>
      <c r="C846" s="358"/>
      <c r="D846" s="358"/>
      <c r="E846" s="358"/>
      <c r="F846" s="358"/>
      <c r="G846" s="358"/>
      <c r="H846" s="359"/>
      <c r="I846" s="359"/>
      <c r="J846" s="168"/>
      <c r="K846" s="167"/>
      <c r="L846" s="166"/>
      <c r="M846" s="166"/>
      <c r="N846" s="165"/>
      <c r="O846" s="170"/>
      <c r="P846" s="164"/>
      <c r="R846" s="174"/>
      <c r="S846" s="174"/>
      <c r="T846" s="174"/>
      <c r="U846" s="174"/>
      <c r="V846" s="174"/>
      <c r="W846" s="174"/>
      <c r="X846" s="174"/>
      <c r="Y846" s="174"/>
      <c r="Z846" s="174"/>
      <c r="AA846" s="174"/>
      <c r="AB846" s="174"/>
      <c r="AC846" s="174"/>
      <c r="AD846" s="174"/>
      <c r="AE846" s="174"/>
      <c r="AF846" s="174"/>
      <c r="AG846" s="174"/>
      <c r="AH846" s="174"/>
      <c r="AI846" s="174"/>
      <c r="AJ846" s="174"/>
      <c r="AK846" s="174"/>
      <c r="AL846" s="174"/>
      <c r="AM846" s="174"/>
      <c r="AN846" s="174"/>
    </row>
    <row r="847" spans="1:155" s="173" customFormat="1" ht="13.5" customHeight="1">
      <c r="A847" s="197" t="s">
        <v>80</v>
      </c>
      <c r="B847" s="358"/>
      <c r="C847" s="358"/>
      <c r="D847" s="358"/>
      <c r="E847" s="358"/>
      <c r="F847" s="358"/>
      <c r="G847" s="358"/>
      <c r="H847" s="359"/>
      <c r="I847" s="359"/>
      <c r="J847" s="168"/>
      <c r="K847" s="167"/>
      <c r="L847" s="166"/>
      <c r="M847" s="166"/>
      <c r="N847" s="165"/>
      <c r="O847" s="170"/>
      <c r="P847" s="164"/>
      <c r="R847" s="174"/>
      <c r="S847" s="174"/>
      <c r="T847" s="174"/>
      <c r="U847" s="174"/>
      <c r="V847" s="174"/>
      <c r="W847" s="174"/>
      <c r="X847" s="174"/>
      <c r="Y847" s="174"/>
      <c r="Z847" s="174"/>
      <c r="AA847" s="174"/>
      <c r="AB847" s="174"/>
      <c r="AC847" s="174"/>
      <c r="AD847" s="174"/>
      <c r="AE847" s="174"/>
      <c r="AF847" s="174"/>
      <c r="AG847" s="174"/>
      <c r="AH847" s="174"/>
      <c r="AI847" s="174"/>
      <c r="AJ847" s="174"/>
      <c r="AK847" s="174"/>
      <c r="AL847" s="174"/>
      <c r="AM847" s="174"/>
      <c r="AN847" s="174"/>
    </row>
    <row r="848" spans="1:155" s="173" customFormat="1" ht="13.5" customHeight="1">
      <c r="A848" s="320" t="s">
        <v>85</v>
      </c>
      <c r="B848" s="358"/>
      <c r="C848" s="358"/>
      <c r="D848" s="358"/>
      <c r="E848" s="358"/>
      <c r="F848" s="358"/>
      <c r="G848" s="358"/>
      <c r="H848" s="359"/>
      <c r="I848" s="359"/>
      <c r="J848" s="168"/>
      <c r="K848" s="167"/>
      <c r="L848" s="166"/>
      <c r="M848" s="166"/>
      <c r="N848" s="165"/>
      <c r="O848" s="170"/>
      <c r="P848" s="164"/>
      <c r="R848" s="174"/>
      <c r="S848" s="174"/>
      <c r="T848" s="174"/>
      <c r="U848" s="174"/>
      <c r="V848" s="174"/>
      <c r="W848" s="174"/>
      <c r="X848" s="174"/>
      <c r="Y848" s="174"/>
      <c r="Z848" s="174"/>
      <c r="AA848" s="174"/>
      <c r="AB848" s="174"/>
      <c r="AC848" s="174"/>
      <c r="AD848" s="174"/>
      <c r="AE848" s="174"/>
      <c r="AF848" s="174"/>
      <c r="AG848" s="174"/>
      <c r="AH848" s="174"/>
      <c r="AI848" s="174"/>
      <c r="AJ848" s="174"/>
      <c r="AK848" s="174"/>
      <c r="AL848" s="174"/>
      <c r="AM848" s="174"/>
      <c r="AN848" s="174"/>
    </row>
    <row r="849" spans="1:155" s="186" customFormat="1" ht="18" customHeight="1">
      <c r="A849" s="710" t="s">
        <v>65</v>
      </c>
      <c r="B849" s="711"/>
      <c r="C849" s="711"/>
      <c r="D849" s="711"/>
      <c r="E849" s="711"/>
      <c r="F849" s="711"/>
      <c r="G849" s="711"/>
      <c r="H849" s="709" t="str">
        <f>IF(OR(Résultats!$BK26="Absent(e)",Résultats!$BK26="Incomplet"),"",Résultats!$BK26)</f>
        <v/>
      </c>
      <c r="I849" s="709"/>
      <c r="J849" s="172" t="str">
        <f>"/"</f>
        <v>/</v>
      </c>
      <c r="K849" s="171">
        <f>Résultats!$BK$2</f>
        <v>22</v>
      </c>
      <c r="L849" s="166"/>
      <c r="M849" s="166"/>
      <c r="N849" s="165"/>
      <c r="O849" s="170"/>
      <c r="P849" s="164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</row>
    <row r="850" spans="1:155" s="184" customFormat="1" ht="13.5" customHeight="1">
      <c r="A850" s="161" t="s">
        <v>81</v>
      </c>
      <c r="B850" s="162"/>
      <c r="C850" s="162"/>
      <c r="D850" s="162"/>
      <c r="E850" s="160"/>
      <c r="F850" s="159"/>
      <c r="G850" s="158"/>
      <c r="H850" s="157"/>
      <c r="I850" s="156"/>
      <c r="J850" s="155"/>
      <c r="K850" s="155"/>
      <c r="L850" s="155"/>
      <c r="M850" s="155"/>
      <c r="N850" s="154"/>
      <c r="O850" s="153"/>
      <c r="P850" s="152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85"/>
      <c r="AG850" s="185"/>
      <c r="AH850" s="185"/>
      <c r="AI850" s="185"/>
      <c r="AJ850" s="185"/>
      <c r="AK850" s="185"/>
      <c r="AL850" s="185"/>
      <c r="AM850" s="185"/>
      <c r="AN850" s="185"/>
    </row>
    <row r="851" spans="1:155" s="173" customFormat="1" ht="13.5" customHeight="1">
      <c r="A851" s="161" t="s">
        <v>83</v>
      </c>
      <c r="B851" s="162"/>
      <c r="C851" s="162"/>
      <c r="D851" s="162"/>
      <c r="E851" s="160"/>
      <c r="F851" s="159"/>
      <c r="G851" s="158"/>
      <c r="H851" s="157"/>
      <c r="I851" s="156"/>
      <c r="J851" s="155"/>
      <c r="K851" s="155"/>
      <c r="L851" s="155"/>
      <c r="M851" s="155"/>
      <c r="N851" s="154"/>
      <c r="O851" s="153"/>
      <c r="P851" s="152"/>
      <c r="Q851" s="174"/>
      <c r="R851" s="174"/>
      <c r="S851" s="174"/>
      <c r="T851" s="174"/>
      <c r="U851" s="174"/>
      <c r="V851" s="174"/>
      <c r="W851" s="174"/>
      <c r="X851" s="174"/>
      <c r="Y851" s="174"/>
      <c r="Z851" s="174"/>
      <c r="AA851" s="174"/>
      <c r="AB851" s="174"/>
      <c r="AC851" s="174"/>
      <c r="AD851" s="174"/>
      <c r="AE851" s="174"/>
      <c r="AF851" s="174"/>
      <c r="AG851" s="174"/>
      <c r="AH851" s="174"/>
      <c r="AI851" s="174"/>
      <c r="AJ851" s="174"/>
      <c r="AK851" s="174"/>
      <c r="AL851" s="174"/>
      <c r="AM851" s="174"/>
      <c r="AN851" s="174"/>
    </row>
    <row r="852" spans="1:155" s="163" customFormat="1" ht="13.5" customHeight="1">
      <c r="A852" s="161" t="s">
        <v>82</v>
      </c>
      <c r="B852" s="160"/>
      <c r="C852" s="160"/>
      <c r="D852" s="160"/>
      <c r="E852" s="160"/>
      <c r="F852" s="159"/>
      <c r="G852" s="158"/>
      <c r="H852" s="157"/>
      <c r="I852" s="156"/>
      <c r="J852" s="155"/>
      <c r="K852" s="155"/>
      <c r="L852" s="155"/>
      <c r="M852" s="155"/>
      <c r="N852" s="154"/>
      <c r="O852" s="153"/>
      <c r="P852" s="152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</row>
    <row r="853" spans="1:155">
      <c r="A853" s="363"/>
      <c r="B853" s="150"/>
      <c r="C853" s="150"/>
      <c r="D853" s="149"/>
      <c r="E853" s="361"/>
      <c r="F853" s="361"/>
      <c r="G853" s="361"/>
      <c r="H853" s="361"/>
      <c r="I853" s="361"/>
      <c r="J853" s="361"/>
      <c r="K853" s="148"/>
      <c r="L853" s="147"/>
      <c r="M853" s="146"/>
      <c r="N853" s="361"/>
      <c r="O853" s="361"/>
      <c r="P853" s="361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  <c r="DB853" s="137"/>
      <c r="DC853" s="137"/>
      <c r="DD853" s="137"/>
      <c r="DE853" s="137"/>
      <c r="DF853" s="137"/>
      <c r="DG853" s="137"/>
      <c r="DH853" s="137"/>
      <c r="DI853" s="137"/>
      <c r="DJ853" s="137"/>
      <c r="DK853" s="137"/>
      <c r="DL853" s="137"/>
      <c r="DM853" s="137"/>
      <c r="DN853" s="137"/>
      <c r="DO853" s="137"/>
      <c r="DP853" s="137"/>
      <c r="DQ853" s="137"/>
      <c r="DR853" s="137"/>
      <c r="DS853" s="137"/>
      <c r="DT853" s="137"/>
      <c r="DU853" s="137"/>
      <c r="DV853" s="137"/>
      <c r="DW853" s="137"/>
      <c r="DX853" s="137"/>
      <c r="DY853" s="137"/>
      <c r="DZ853" s="137"/>
      <c r="EA853" s="137"/>
      <c r="EB853" s="137"/>
      <c r="EC853" s="137"/>
      <c r="ED853" s="137"/>
      <c r="EE853" s="137"/>
      <c r="EF853" s="137"/>
      <c r="EG853" s="137"/>
      <c r="EH853" s="137"/>
      <c r="EI853" s="137"/>
      <c r="EJ853" s="137"/>
      <c r="EK853" s="137"/>
      <c r="EL853" s="137"/>
      <c r="EM853" s="137"/>
      <c r="EN853" s="137"/>
      <c r="EO853" s="137"/>
      <c r="EP853" s="137"/>
      <c r="EQ853" s="137"/>
      <c r="ER853" s="137"/>
      <c r="ES853" s="137"/>
      <c r="ET853" s="137"/>
      <c r="EU853" s="137"/>
      <c r="EV853" s="137"/>
      <c r="EW853" s="137"/>
      <c r="EX853" s="137"/>
      <c r="EY853" s="137"/>
    </row>
    <row r="854" spans="1:155">
      <c r="A854" s="363"/>
      <c r="B854" s="150"/>
      <c r="C854" s="150"/>
      <c r="D854" s="149"/>
      <c r="E854" s="361"/>
      <c r="F854" s="361"/>
      <c r="G854" s="361"/>
      <c r="H854" s="361"/>
      <c r="I854" s="361"/>
      <c r="J854" s="361"/>
      <c r="K854" s="148"/>
      <c r="L854" s="147"/>
      <c r="M854" s="146"/>
      <c r="N854" s="361"/>
      <c r="O854" s="361"/>
      <c r="P854" s="361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  <c r="DB854" s="137"/>
      <c r="DC854" s="137"/>
      <c r="DD854" s="137"/>
      <c r="DE854" s="137"/>
      <c r="DF854" s="137"/>
      <c r="DG854" s="137"/>
      <c r="DH854" s="137"/>
      <c r="DI854" s="137"/>
      <c r="DJ854" s="137"/>
      <c r="DK854" s="137"/>
      <c r="DL854" s="137"/>
      <c r="DM854" s="137"/>
      <c r="DN854" s="137"/>
      <c r="DO854" s="137"/>
      <c r="DP854" s="137"/>
      <c r="DQ854" s="137"/>
      <c r="DR854" s="137"/>
      <c r="DS854" s="137"/>
      <c r="DT854" s="137"/>
      <c r="DU854" s="137"/>
      <c r="DV854" s="137"/>
      <c r="DW854" s="137"/>
      <c r="DX854" s="137"/>
      <c r="DY854" s="137"/>
      <c r="DZ854" s="137"/>
      <c r="EA854" s="137"/>
      <c r="EB854" s="137"/>
      <c r="EC854" s="137"/>
      <c r="ED854" s="137"/>
      <c r="EE854" s="137"/>
      <c r="EF854" s="137"/>
      <c r="EG854" s="137"/>
      <c r="EH854" s="137"/>
      <c r="EI854" s="137"/>
      <c r="EJ854" s="137"/>
      <c r="EK854" s="137"/>
      <c r="EL854" s="137"/>
      <c r="EM854" s="137"/>
      <c r="EN854" s="137"/>
      <c r="EO854" s="137"/>
      <c r="EP854" s="137"/>
      <c r="EQ854" s="137"/>
      <c r="ER854" s="137"/>
      <c r="ES854" s="137"/>
      <c r="ET854" s="137"/>
      <c r="EU854" s="137"/>
      <c r="EV854" s="137"/>
      <c r="EW854" s="137"/>
      <c r="EX854" s="137"/>
      <c r="EY854" s="137"/>
    </row>
    <row r="856" spans="1:155" ht="15.5">
      <c r="A856" s="721"/>
      <c r="B856" s="721"/>
      <c r="C856" s="721"/>
      <c r="D856" s="721"/>
      <c r="E856" s="721"/>
      <c r="F856" s="721"/>
      <c r="G856" s="721"/>
      <c r="H856" s="721"/>
      <c r="I856" s="721"/>
      <c r="J856" s="721"/>
      <c r="K856" s="721"/>
      <c r="L856" s="721"/>
      <c r="M856" s="721"/>
      <c r="N856" s="721"/>
      <c r="O856" s="721"/>
      <c r="P856" s="721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  <c r="DB856" s="137"/>
      <c r="DC856" s="137"/>
      <c r="DD856" s="137"/>
      <c r="DE856" s="137"/>
      <c r="DF856" s="137"/>
      <c r="DG856" s="137"/>
      <c r="DH856" s="137"/>
      <c r="DI856" s="137"/>
      <c r="DJ856" s="137"/>
      <c r="DK856" s="137"/>
      <c r="DL856" s="137"/>
      <c r="DM856" s="137"/>
      <c r="DN856" s="137"/>
      <c r="DO856" s="137"/>
      <c r="DP856" s="137"/>
      <c r="DQ856" s="137"/>
      <c r="DR856" s="137"/>
      <c r="DS856" s="137"/>
      <c r="DT856" s="137"/>
      <c r="DU856" s="137"/>
      <c r="DV856" s="137"/>
      <c r="DW856" s="137"/>
      <c r="DX856" s="137"/>
      <c r="DY856" s="137"/>
      <c r="DZ856" s="137"/>
      <c r="EA856" s="137"/>
      <c r="EB856" s="137"/>
      <c r="EC856" s="137"/>
      <c r="ED856" s="137"/>
      <c r="EE856" s="137"/>
      <c r="EF856" s="137"/>
      <c r="EG856" s="137"/>
      <c r="EH856" s="137"/>
      <c r="EI856" s="137"/>
      <c r="EJ856" s="137"/>
      <c r="EK856" s="137"/>
      <c r="EL856" s="137"/>
      <c r="EM856" s="137"/>
      <c r="EN856" s="137"/>
      <c r="EO856" s="137"/>
      <c r="EP856" s="137"/>
      <c r="EQ856" s="137"/>
      <c r="ER856" s="137"/>
      <c r="ES856" s="137"/>
      <c r="ET856" s="137"/>
      <c r="EU856" s="137"/>
      <c r="EV856" s="137"/>
      <c r="EW856" s="137"/>
      <c r="EX856" s="137"/>
      <c r="EY856" s="137"/>
    </row>
    <row r="857" spans="1:155" ht="15.5">
      <c r="A857" s="722" t="s">
        <v>43</v>
      </c>
      <c r="B857" s="722"/>
      <c r="C857" s="722"/>
      <c r="D857" s="722"/>
      <c r="E857" s="722"/>
      <c r="F857" s="722"/>
      <c r="G857" s="722"/>
      <c r="H857" s="722"/>
      <c r="I857" s="722"/>
      <c r="J857" s="722"/>
      <c r="K857" s="722"/>
      <c r="L857" s="722"/>
      <c r="M857" s="722"/>
      <c r="N857" s="722"/>
      <c r="O857" s="722"/>
      <c r="P857" s="722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  <c r="DB857" s="137"/>
      <c r="DC857" s="137"/>
      <c r="DD857" s="137"/>
      <c r="DE857" s="137"/>
      <c r="DF857" s="137"/>
      <c r="DG857" s="137"/>
      <c r="DH857" s="137"/>
      <c r="DI857" s="137"/>
      <c r="DJ857" s="137"/>
      <c r="DK857" s="137"/>
      <c r="DL857" s="137"/>
      <c r="DM857" s="137"/>
      <c r="DN857" s="137"/>
      <c r="DO857" s="137"/>
      <c r="DP857" s="137"/>
      <c r="DQ857" s="137"/>
      <c r="DR857" s="137"/>
      <c r="DS857" s="137"/>
      <c r="DT857" s="137"/>
      <c r="DU857" s="137"/>
      <c r="DV857" s="137"/>
      <c r="DW857" s="137"/>
      <c r="DX857" s="137"/>
      <c r="DY857" s="137"/>
      <c r="DZ857" s="137"/>
      <c r="EA857" s="137"/>
      <c r="EB857" s="137"/>
      <c r="EC857" s="137"/>
      <c r="ED857" s="137"/>
      <c r="EE857" s="137"/>
      <c r="EF857" s="137"/>
      <c r="EG857" s="137"/>
      <c r="EH857" s="137"/>
      <c r="EI857" s="137"/>
      <c r="EJ857" s="137"/>
      <c r="EK857" s="137"/>
      <c r="EL857" s="137"/>
      <c r="EM857" s="137"/>
      <c r="EN857" s="137"/>
      <c r="EO857" s="137"/>
      <c r="EP857" s="137"/>
      <c r="EQ857" s="137"/>
      <c r="ER857" s="137"/>
      <c r="ES857" s="137"/>
      <c r="ET857" s="137"/>
      <c r="EU857" s="137"/>
      <c r="EV857" s="137"/>
      <c r="EW857" s="137"/>
      <c r="EX857" s="137"/>
      <c r="EY857" s="137"/>
    </row>
    <row r="858" spans="1:155">
      <c r="A858" s="213"/>
      <c r="B858" s="150"/>
      <c r="C858" s="150"/>
      <c r="D858" s="149"/>
      <c r="E858" s="150"/>
      <c r="F858" s="150"/>
      <c r="G858" s="150"/>
      <c r="H858" s="150"/>
      <c r="I858" s="150"/>
      <c r="J858" s="361"/>
      <c r="K858" s="148"/>
      <c r="L858" s="147"/>
      <c r="M858" s="146"/>
      <c r="N858" s="150"/>
      <c r="O858" s="150"/>
      <c r="P858" s="198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  <c r="DB858" s="137"/>
      <c r="DC858" s="137"/>
      <c r="DD858" s="137"/>
      <c r="DE858" s="137"/>
      <c r="DF858" s="137"/>
      <c r="DG858" s="137"/>
      <c r="DH858" s="137"/>
      <c r="DI858" s="137"/>
      <c r="DJ858" s="137"/>
      <c r="DK858" s="137"/>
      <c r="DL858" s="137"/>
      <c r="DM858" s="137"/>
      <c r="DN858" s="137"/>
      <c r="DO858" s="137"/>
      <c r="DP858" s="137"/>
      <c r="DQ858" s="137"/>
      <c r="DR858" s="137"/>
      <c r="DS858" s="137"/>
      <c r="DT858" s="137"/>
      <c r="DU858" s="137"/>
      <c r="DV858" s="137"/>
      <c r="DW858" s="137"/>
      <c r="DX858" s="137"/>
      <c r="DY858" s="137"/>
      <c r="DZ858" s="137"/>
      <c r="EA858" s="137"/>
      <c r="EB858" s="137"/>
      <c r="EC858" s="137"/>
      <c r="ED858" s="137"/>
      <c r="EE858" s="137"/>
      <c r="EF858" s="137"/>
      <c r="EG858" s="137"/>
      <c r="EH858" s="137"/>
      <c r="EI858" s="137"/>
      <c r="EJ858" s="137"/>
      <c r="EK858" s="137"/>
      <c r="EL858" s="137"/>
      <c r="EM858" s="137"/>
      <c r="EN858" s="137"/>
      <c r="EO858" s="137"/>
      <c r="EP858" s="137"/>
      <c r="EQ858" s="137"/>
      <c r="ER858" s="137"/>
      <c r="ES858" s="137"/>
      <c r="ET858" s="137"/>
      <c r="EU858" s="137"/>
      <c r="EV858" s="137"/>
      <c r="EW858" s="137"/>
      <c r="EX858" s="137"/>
      <c r="EY858" s="137"/>
    </row>
    <row r="859" spans="1:155" ht="18">
      <c r="A859" s="723" t="s">
        <v>253</v>
      </c>
      <c r="B859" s="723"/>
      <c r="C859" s="723"/>
      <c r="D859" s="723"/>
      <c r="E859" s="723"/>
      <c r="F859" s="723"/>
      <c r="G859" s="723"/>
      <c r="H859" s="723"/>
      <c r="I859" s="723"/>
      <c r="J859" s="723"/>
      <c r="K859" s="723"/>
      <c r="L859" s="723"/>
      <c r="M859" s="723"/>
      <c r="N859" s="723"/>
      <c r="O859" s="723"/>
      <c r="P859" s="723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  <c r="DB859" s="137"/>
      <c r="DC859" s="137"/>
      <c r="DD859" s="137"/>
      <c r="DE859" s="137"/>
      <c r="DF859" s="137"/>
      <c r="DG859" s="137"/>
      <c r="DH859" s="137"/>
      <c r="DI859" s="137"/>
      <c r="DJ859" s="137"/>
      <c r="DK859" s="137"/>
      <c r="DL859" s="137"/>
      <c r="DM859" s="137"/>
      <c r="DN859" s="137"/>
      <c r="DO859" s="137"/>
      <c r="DP859" s="137"/>
      <c r="DQ859" s="137"/>
      <c r="DR859" s="137"/>
      <c r="DS859" s="137"/>
      <c r="DT859" s="137"/>
      <c r="DU859" s="137"/>
      <c r="DV859" s="137"/>
      <c r="DW859" s="137"/>
      <c r="DX859" s="137"/>
      <c r="DY859" s="137"/>
      <c r="DZ859" s="137"/>
      <c r="EA859" s="137"/>
      <c r="EB859" s="137"/>
      <c r="EC859" s="137"/>
      <c r="ED859" s="137"/>
      <c r="EE859" s="137"/>
      <c r="EF859" s="137"/>
      <c r="EG859" s="137"/>
      <c r="EH859" s="137"/>
      <c r="EI859" s="137"/>
      <c r="EJ859" s="137"/>
      <c r="EK859" s="137"/>
      <c r="EL859" s="137"/>
      <c r="EM859" s="137"/>
      <c r="EN859" s="137"/>
      <c r="EO859" s="137"/>
      <c r="EP859" s="137"/>
      <c r="EQ859" s="137"/>
      <c r="ER859" s="137"/>
      <c r="ES859" s="137"/>
      <c r="ET859" s="137"/>
      <c r="EU859" s="137"/>
      <c r="EV859" s="137"/>
      <c r="EW859" s="137"/>
      <c r="EX859" s="137"/>
      <c r="EY859" s="137"/>
    </row>
    <row r="860" spans="1:155">
      <c r="A860" s="213"/>
      <c r="B860" s="150"/>
      <c r="C860" s="150"/>
      <c r="D860" s="149"/>
      <c r="E860" s="150"/>
      <c r="F860" s="150"/>
      <c r="G860" s="150"/>
      <c r="H860" s="150"/>
      <c r="I860" s="150"/>
      <c r="J860" s="361"/>
      <c r="K860" s="148"/>
      <c r="L860" s="147"/>
      <c r="M860" s="146"/>
      <c r="N860" s="150"/>
      <c r="O860" s="150"/>
      <c r="P860" s="198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  <c r="DB860" s="137"/>
      <c r="DC860" s="137"/>
      <c r="DD860" s="137"/>
      <c r="DE860" s="137"/>
      <c r="DF860" s="137"/>
      <c r="DG860" s="137"/>
      <c r="DH860" s="137"/>
      <c r="DI860" s="137"/>
      <c r="DJ860" s="137"/>
      <c r="DK860" s="137"/>
      <c r="DL860" s="137"/>
      <c r="DM860" s="137"/>
      <c r="DN860" s="137"/>
      <c r="DO860" s="137"/>
      <c r="DP860" s="137"/>
      <c r="DQ860" s="137"/>
      <c r="DR860" s="137"/>
      <c r="DS860" s="137"/>
      <c r="DT860" s="137"/>
      <c r="DU860" s="137"/>
      <c r="DV860" s="137"/>
      <c r="DW860" s="137"/>
      <c r="DX860" s="137"/>
      <c r="DY860" s="137"/>
      <c r="DZ860" s="137"/>
      <c r="EA860" s="137"/>
      <c r="EB860" s="137"/>
      <c r="EC860" s="137"/>
      <c r="ED860" s="137"/>
      <c r="EE860" s="137"/>
      <c r="EF860" s="137"/>
      <c r="EG860" s="137"/>
      <c r="EH860" s="137"/>
      <c r="EI860" s="137"/>
      <c r="EJ860" s="137"/>
      <c r="EK860" s="137"/>
      <c r="EL860" s="137"/>
      <c r="EM860" s="137"/>
      <c r="EN860" s="137"/>
      <c r="EO860" s="137"/>
      <c r="EP860" s="137"/>
      <c r="EQ860" s="137"/>
      <c r="ER860" s="137"/>
      <c r="ES860" s="137"/>
      <c r="ET860" s="137"/>
      <c r="EU860" s="137"/>
      <c r="EV860" s="137"/>
      <c r="EW860" s="137"/>
      <c r="EX860" s="137"/>
      <c r="EY860" s="137"/>
    </row>
    <row r="861" spans="1:155">
      <c r="A861" s="213"/>
      <c r="B861" s="720">
        <f>'Encodage réponses Es'!$B$1:$I$1</f>
        <v>0</v>
      </c>
      <c r="C861" s="720"/>
      <c r="D861" s="720"/>
      <c r="E861" s="720"/>
      <c r="F861" s="720"/>
      <c r="G861" s="720"/>
      <c r="H861" s="720"/>
      <c r="I861" s="720"/>
      <c r="J861" s="720"/>
      <c r="K861" s="720"/>
      <c r="L861" s="720"/>
      <c r="M861" s="720"/>
      <c r="N861" s="720"/>
      <c r="O861" s="150"/>
      <c r="P861" s="198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  <c r="DB861" s="137"/>
      <c r="DC861" s="137"/>
      <c r="DD861" s="137"/>
      <c r="DE861" s="137"/>
      <c r="DF861" s="137"/>
      <c r="DG861" s="137"/>
      <c r="DH861" s="137"/>
      <c r="DI861" s="137"/>
      <c r="DJ861" s="137"/>
      <c r="DK861" s="137"/>
      <c r="DL861" s="137"/>
      <c r="DM861" s="137"/>
      <c r="DN861" s="137"/>
      <c r="DO861" s="137"/>
      <c r="DP861" s="137"/>
      <c r="DQ861" s="137"/>
      <c r="DR861" s="137"/>
      <c r="DS861" s="137"/>
      <c r="DT861" s="137"/>
      <c r="DU861" s="137"/>
      <c r="DV861" s="137"/>
      <c r="DW861" s="137"/>
      <c r="DX861" s="137"/>
      <c r="DY861" s="137"/>
      <c r="DZ861" s="137"/>
      <c r="EA861" s="137"/>
      <c r="EB861" s="137"/>
      <c r="EC861" s="137"/>
      <c r="ED861" s="137"/>
      <c r="EE861" s="137"/>
      <c r="EF861" s="137"/>
      <c r="EG861" s="137"/>
      <c r="EH861" s="137"/>
      <c r="EI861" s="137"/>
      <c r="EJ861" s="137"/>
      <c r="EK861" s="137"/>
      <c r="EL861" s="137"/>
      <c r="EM861" s="137"/>
      <c r="EN861" s="137"/>
      <c r="EO861" s="137"/>
      <c r="EP861" s="137"/>
      <c r="EQ861" s="137"/>
      <c r="ER861" s="137"/>
      <c r="ES861" s="137"/>
      <c r="ET861" s="137"/>
      <c r="EU861" s="137"/>
      <c r="EV861" s="137"/>
      <c r="EW861" s="137"/>
      <c r="EX861" s="137"/>
      <c r="EY861" s="137"/>
    </row>
    <row r="862" spans="1:155" ht="27" customHeight="1">
      <c r="A862" s="238" t="s">
        <v>44</v>
      </c>
      <c r="B862" s="238">
        <f>'Encodage réponses Es'!$C$3</f>
        <v>0</v>
      </c>
      <c r="C862" s="150"/>
      <c r="D862" s="149"/>
      <c r="E862" s="150"/>
      <c r="F862" s="150"/>
      <c r="G862" s="150"/>
      <c r="H862" s="150"/>
      <c r="I862" s="150"/>
      <c r="J862" s="361"/>
      <c r="K862" s="148"/>
      <c r="L862" s="147"/>
      <c r="M862" s="146"/>
      <c r="N862" s="150"/>
      <c r="O862" s="150"/>
      <c r="P862" s="198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  <c r="DB862" s="137"/>
      <c r="DC862" s="137"/>
      <c r="DD862" s="137"/>
      <c r="DE862" s="137"/>
      <c r="DF862" s="137"/>
      <c r="DG862" s="137"/>
      <c r="DH862" s="137"/>
      <c r="DI862" s="137"/>
      <c r="DJ862" s="137"/>
      <c r="DK862" s="137"/>
      <c r="DL862" s="137"/>
      <c r="DM862" s="137"/>
      <c r="DN862" s="137"/>
      <c r="DO862" s="137"/>
      <c r="DP862" s="137"/>
      <c r="DQ862" s="137"/>
      <c r="DR862" s="137"/>
      <c r="DS862" s="137"/>
      <c r="DT862" s="137"/>
      <c r="DU862" s="137"/>
      <c r="DV862" s="137"/>
      <c r="DW862" s="137"/>
      <c r="DX862" s="137"/>
      <c r="DY862" s="137"/>
      <c r="DZ862" s="137"/>
      <c r="EA862" s="137"/>
      <c r="EB862" s="137"/>
      <c r="EC862" s="137"/>
      <c r="ED862" s="137"/>
      <c r="EE862" s="137"/>
      <c r="EF862" s="137"/>
      <c r="EG862" s="137"/>
      <c r="EH862" s="137"/>
      <c r="EI862" s="137"/>
      <c r="EJ862" s="137"/>
      <c r="EK862" s="137"/>
      <c r="EL862" s="137"/>
      <c r="EM862" s="137"/>
      <c r="EN862" s="137"/>
      <c r="EO862" s="137"/>
      <c r="EP862" s="137"/>
      <c r="EQ862" s="137"/>
      <c r="ER862" s="137"/>
      <c r="ES862" s="137"/>
      <c r="ET862" s="137"/>
      <c r="EU862" s="137"/>
      <c r="EV862" s="137"/>
      <c r="EW862" s="137"/>
      <c r="EX862" s="137"/>
      <c r="EY862" s="137"/>
    </row>
    <row r="863" spans="1:155" ht="15.5">
      <c r="A863" s="724" t="str">
        <f>CONCATENATE("Synthèse des résultats de l'élève : ",Résultats!$E27," ",Résultats!$F27)</f>
        <v xml:space="preserve">Synthèse des résultats de l'élève :  </v>
      </c>
      <c r="B863" s="724"/>
      <c r="C863" s="724"/>
      <c r="D863" s="724"/>
      <c r="E863" s="724"/>
      <c r="F863" s="724"/>
      <c r="G863" s="724"/>
      <c r="H863" s="724"/>
      <c r="I863" s="724"/>
      <c r="J863" s="724"/>
      <c r="K863" s="724"/>
      <c r="L863" s="237"/>
      <c r="M863" s="718" t="str">
        <f>IF(Résultats!$J862="Absent(e)","Absent(e)",IF(Résultats!$J862="Incomplet","Incomplet",""))</f>
        <v/>
      </c>
      <c r="N863" s="718"/>
      <c r="O863" s="718"/>
      <c r="P863" s="718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  <c r="DB863" s="137"/>
      <c r="DC863" s="137"/>
      <c r="DD863" s="137"/>
      <c r="DE863" s="137"/>
      <c r="DF863" s="137"/>
      <c r="DG863" s="137"/>
      <c r="DH863" s="137"/>
      <c r="DI863" s="137"/>
      <c r="DJ863" s="137"/>
      <c r="DK863" s="137"/>
      <c r="DL863" s="137"/>
      <c r="DM863" s="137"/>
      <c r="DN863" s="137"/>
      <c r="DO863" s="137"/>
      <c r="DP863" s="137"/>
      <c r="DQ863" s="137"/>
      <c r="DR863" s="137"/>
      <c r="DS863" s="137"/>
      <c r="DT863" s="137"/>
      <c r="DU863" s="137"/>
      <c r="DV863" s="137"/>
      <c r="DW863" s="137"/>
      <c r="DX863" s="137"/>
      <c r="DY863" s="137"/>
      <c r="DZ863" s="137"/>
      <c r="EA863" s="137"/>
      <c r="EB863" s="137"/>
      <c r="EC863" s="137"/>
      <c r="ED863" s="137"/>
      <c r="EE863" s="137"/>
      <c r="EF863" s="137"/>
      <c r="EG863" s="137"/>
      <c r="EH863" s="137"/>
      <c r="EI863" s="137"/>
      <c r="EJ863" s="137"/>
      <c r="EK863" s="137"/>
      <c r="EL863" s="137"/>
      <c r="EM863" s="137"/>
      <c r="EN863" s="137"/>
      <c r="EO863" s="137"/>
      <c r="EP863" s="137"/>
      <c r="EQ863" s="137"/>
      <c r="ER863" s="137"/>
      <c r="ES863" s="137"/>
      <c r="ET863" s="137"/>
      <c r="EU863" s="137"/>
      <c r="EV863" s="137"/>
      <c r="EW863" s="137"/>
      <c r="EX863" s="137"/>
      <c r="EY863" s="137"/>
    </row>
    <row r="864" spans="1:155" ht="15.5">
      <c r="A864" s="236"/>
      <c r="B864" s="235"/>
      <c r="C864" s="150"/>
      <c r="D864" s="149"/>
      <c r="E864" s="150"/>
      <c r="F864" s="150"/>
      <c r="G864" s="150"/>
      <c r="H864" s="150"/>
      <c r="I864" s="150"/>
      <c r="J864" s="361"/>
      <c r="K864" s="148"/>
      <c r="L864" s="147"/>
      <c r="M864" s="146"/>
      <c r="N864" s="150"/>
      <c r="O864" s="150"/>
      <c r="P864" s="198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  <c r="DB864" s="137"/>
      <c r="DC864" s="137"/>
      <c r="DD864" s="137"/>
      <c r="DE864" s="137"/>
      <c r="DF864" s="137"/>
      <c r="DG864" s="137"/>
      <c r="DH864" s="137"/>
      <c r="DI864" s="137"/>
      <c r="DJ864" s="137"/>
      <c r="DK864" s="137"/>
      <c r="DL864" s="137"/>
      <c r="DM864" s="137"/>
      <c r="DN864" s="137"/>
      <c r="DO864" s="137"/>
      <c r="DP864" s="137"/>
      <c r="DQ864" s="137"/>
      <c r="DR864" s="137"/>
      <c r="DS864" s="137"/>
      <c r="DT864" s="137"/>
      <c r="DU864" s="137"/>
      <c r="DV864" s="137"/>
      <c r="DW864" s="137"/>
      <c r="DX864" s="137"/>
      <c r="DY864" s="137"/>
      <c r="DZ864" s="137"/>
      <c r="EA864" s="137"/>
      <c r="EB864" s="137"/>
      <c r="EC864" s="137"/>
      <c r="ED864" s="137"/>
      <c r="EE864" s="137"/>
      <c r="EF864" s="137"/>
      <c r="EG864" s="137"/>
      <c r="EH864" s="137"/>
      <c r="EI864" s="137"/>
      <c r="EJ864" s="137"/>
      <c r="EK864" s="137"/>
      <c r="EL864" s="137"/>
      <c r="EM864" s="137"/>
      <c r="EN864" s="137"/>
      <c r="EO864" s="137"/>
      <c r="EP864" s="137"/>
      <c r="EQ864" s="137"/>
      <c r="ER864" s="137"/>
      <c r="ES864" s="137"/>
      <c r="ET864" s="137"/>
      <c r="EU864" s="137"/>
      <c r="EV864" s="137"/>
      <c r="EW864" s="137"/>
      <c r="EX864" s="137"/>
      <c r="EY864" s="137"/>
    </row>
    <row r="865" spans="1:155" s="173" customFormat="1" ht="18" customHeight="1">
      <c r="A865" s="234" t="s">
        <v>47</v>
      </c>
      <c r="B865" s="233"/>
      <c r="C865" s="362"/>
      <c r="D865" s="228"/>
      <c r="E865" s="232"/>
      <c r="F865" s="232"/>
      <c r="G865" s="232"/>
      <c r="H865" s="232"/>
      <c r="I865" s="232"/>
      <c r="J865" s="231"/>
      <c r="K865" s="230"/>
      <c r="L865" s="229"/>
      <c r="M865" s="228"/>
      <c r="N865" s="227" t="str">
        <f>IF(OR(Résultats!$J27="Absent(e)",Résultats!$J27="Incomplet"),"",Résultats!$J27)</f>
        <v/>
      </c>
      <c r="O865" s="226" t="str">
        <f>"/"</f>
        <v>/</v>
      </c>
      <c r="P865" s="225">
        <f>Résultats!$J$4</f>
        <v>80</v>
      </c>
      <c r="Q865" s="174"/>
      <c r="R865" s="174"/>
      <c r="S865" s="174"/>
      <c r="T865" s="174"/>
      <c r="U865" s="174"/>
      <c r="V865" s="174"/>
      <c r="W865" s="174"/>
      <c r="X865" s="174"/>
      <c r="Y865" s="174"/>
      <c r="Z865" s="174"/>
      <c r="AA865" s="174"/>
      <c r="AB865" s="174"/>
      <c r="AC865" s="174"/>
      <c r="AD865" s="174"/>
      <c r="AE865" s="174"/>
      <c r="AF865" s="174"/>
      <c r="AG865" s="174"/>
      <c r="AH865" s="174"/>
      <c r="AI865" s="174"/>
      <c r="AJ865" s="174"/>
      <c r="AK865" s="174"/>
      <c r="AL865" s="174"/>
      <c r="AM865" s="174"/>
      <c r="AN865" s="174"/>
    </row>
    <row r="866" spans="1:155" ht="14">
      <c r="A866" s="224"/>
      <c r="B866" s="221"/>
      <c r="C866" s="220"/>
      <c r="D866" s="219"/>
      <c r="E866" s="218"/>
      <c r="F866" s="218"/>
      <c r="G866" s="218"/>
      <c r="H866" s="218"/>
      <c r="I866" s="218"/>
      <c r="J866" s="217"/>
      <c r="K866" s="216"/>
      <c r="L866" s="215"/>
      <c r="M866" s="214"/>
      <c r="N866" s="219"/>
      <c r="O866" s="219"/>
      <c r="P866" s="223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  <c r="DB866" s="137"/>
      <c r="DC866" s="137"/>
      <c r="DD866" s="137"/>
      <c r="DE866" s="137"/>
      <c r="DF866" s="137"/>
      <c r="DG866" s="137"/>
      <c r="DH866" s="137"/>
      <c r="DI866" s="137"/>
      <c r="DJ866" s="137"/>
      <c r="DK866" s="137"/>
      <c r="DL866" s="137"/>
      <c r="DM866" s="137"/>
      <c r="DN866" s="137"/>
      <c r="DO866" s="137"/>
      <c r="DP866" s="137"/>
      <c r="DQ866" s="137"/>
      <c r="DR866" s="137"/>
      <c r="DS866" s="137"/>
      <c r="DT866" s="137"/>
      <c r="DU866" s="137"/>
      <c r="DV866" s="137"/>
      <c r="DW866" s="137"/>
      <c r="DX866" s="137"/>
      <c r="DY866" s="137"/>
      <c r="DZ866" s="137"/>
      <c r="EA866" s="137"/>
      <c r="EB866" s="137"/>
      <c r="EC866" s="137"/>
      <c r="ED866" s="137"/>
      <c r="EE866" s="137"/>
      <c r="EF866" s="137"/>
      <c r="EG866" s="137"/>
      <c r="EH866" s="137"/>
      <c r="EI866" s="137"/>
      <c r="EJ866" s="137"/>
      <c r="EK866" s="137"/>
      <c r="EL866" s="137"/>
      <c r="EM866" s="137"/>
      <c r="EN866" s="137"/>
      <c r="EO866" s="137"/>
      <c r="EP866" s="137"/>
      <c r="EQ866" s="137"/>
      <c r="ER866" s="137"/>
      <c r="ES866" s="137"/>
      <c r="ET866" s="137"/>
      <c r="EU866" s="137"/>
      <c r="EV866" s="137"/>
      <c r="EW866" s="137"/>
      <c r="EX866" s="137"/>
      <c r="EY866" s="137"/>
    </row>
    <row r="867" spans="1:155" ht="15.5">
      <c r="A867" s="222"/>
      <c r="B867" s="221"/>
      <c r="C867" s="220"/>
      <c r="D867" s="219"/>
      <c r="E867" s="218"/>
      <c r="F867" s="218"/>
      <c r="G867" s="218"/>
      <c r="H867" s="218"/>
      <c r="I867" s="218"/>
      <c r="J867" s="217"/>
      <c r="K867" s="216"/>
      <c r="L867" s="215"/>
      <c r="M867" s="214"/>
      <c r="N867" s="719" t="str">
        <f>IF(N865="","",N865/P865)</f>
        <v/>
      </c>
      <c r="O867" s="719"/>
      <c r="P867" s="719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  <c r="DB867" s="137"/>
      <c r="DC867" s="137"/>
      <c r="DD867" s="137"/>
      <c r="DE867" s="137"/>
      <c r="DF867" s="137"/>
      <c r="DG867" s="137"/>
      <c r="DH867" s="137"/>
      <c r="DI867" s="137"/>
      <c r="DJ867" s="137"/>
      <c r="DK867" s="137"/>
      <c r="DL867" s="137"/>
      <c r="DM867" s="137"/>
      <c r="DN867" s="137"/>
      <c r="DO867" s="137"/>
      <c r="DP867" s="137"/>
      <c r="DQ867" s="137"/>
      <c r="DR867" s="137"/>
      <c r="DS867" s="137"/>
      <c r="DT867" s="137"/>
      <c r="DU867" s="137"/>
      <c r="DV867" s="137"/>
      <c r="DW867" s="137"/>
      <c r="DX867" s="137"/>
      <c r="DY867" s="137"/>
      <c r="DZ867" s="137"/>
      <c r="EA867" s="137"/>
      <c r="EB867" s="137"/>
      <c r="EC867" s="137"/>
      <c r="ED867" s="137"/>
      <c r="EE867" s="137"/>
      <c r="EF867" s="137"/>
      <c r="EG867" s="137"/>
      <c r="EH867" s="137"/>
      <c r="EI867" s="137"/>
      <c r="EJ867" s="137"/>
      <c r="EK867" s="137"/>
      <c r="EL867" s="137"/>
      <c r="EM867" s="137"/>
      <c r="EN867" s="137"/>
      <c r="EO867" s="137"/>
      <c r="EP867" s="137"/>
      <c r="EQ867" s="137"/>
      <c r="ER867" s="137"/>
      <c r="ES867" s="137"/>
      <c r="ET867" s="137"/>
      <c r="EU867" s="137"/>
      <c r="EV867" s="137"/>
      <c r="EW867" s="137"/>
      <c r="EX867" s="137"/>
      <c r="EY867" s="137"/>
    </row>
    <row r="868" spans="1:155">
      <c r="A868" s="213"/>
      <c r="B868" s="150"/>
      <c r="C868" s="150"/>
      <c r="D868" s="149"/>
      <c r="E868" s="150"/>
      <c r="F868" s="150"/>
      <c r="G868" s="150"/>
      <c r="H868" s="150"/>
      <c r="I868" s="150"/>
      <c r="J868" s="361"/>
      <c r="K868" s="148"/>
      <c r="L868" s="147"/>
      <c r="M868" s="212"/>
      <c r="N868" s="149"/>
      <c r="O868" s="149"/>
      <c r="P868" s="198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  <c r="DB868" s="137"/>
      <c r="DC868" s="137"/>
      <c r="DD868" s="137"/>
      <c r="DE868" s="137"/>
      <c r="DF868" s="137"/>
      <c r="DG868" s="137"/>
      <c r="DH868" s="137"/>
      <c r="DI868" s="137"/>
      <c r="DJ868" s="137"/>
      <c r="DK868" s="137"/>
      <c r="DL868" s="137"/>
      <c r="DM868" s="137"/>
      <c r="DN868" s="137"/>
      <c r="DO868" s="137"/>
      <c r="DP868" s="137"/>
      <c r="DQ868" s="137"/>
      <c r="DR868" s="137"/>
      <c r="DS868" s="137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7"/>
      <c r="ED868" s="137"/>
      <c r="EE868" s="137"/>
      <c r="EF868" s="137"/>
      <c r="EG868" s="137"/>
      <c r="EH868" s="137"/>
      <c r="EI868" s="137"/>
      <c r="EJ868" s="137"/>
      <c r="EK868" s="137"/>
      <c r="EL868" s="137"/>
      <c r="EM868" s="137"/>
      <c r="EN868" s="137"/>
      <c r="EO868" s="137"/>
      <c r="EP868" s="137"/>
      <c r="EQ868" s="137"/>
      <c r="ER868" s="137"/>
      <c r="ES868" s="137"/>
      <c r="ET868" s="137"/>
      <c r="EU868" s="137"/>
      <c r="EV868" s="137"/>
      <c r="EW868" s="137"/>
      <c r="EX868" s="137"/>
      <c r="EY868" s="137"/>
    </row>
    <row r="869" spans="1:155" s="173" customFormat="1" ht="27" customHeight="1">
      <c r="A869" s="183" t="s">
        <v>57</v>
      </c>
      <c r="B869" s="182"/>
      <c r="C869" s="181"/>
      <c r="D869" s="181"/>
      <c r="E869" s="180"/>
      <c r="F869" s="180"/>
      <c r="G869" s="180"/>
      <c r="H869" s="179"/>
      <c r="I869" s="179"/>
      <c r="J869" s="706" t="str">
        <f>IF(Résultats!$M27="","",Résultats!$M27)</f>
        <v/>
      </c>
      <c r="K869" s="706"/>
      <c r="L869" s="706"/>
      <c r="M869" s="178" t="str">
        <f>"/"</f>
        <v>/</v>
      </c>
      <c r="N869" s="177">
        <f>Résultats!$M$4</f>
        <v>40</v>
      </c>
      <c r="O869" s="176"/>
      <c r="P869" s="175" t="str">
        <f>IF(OR(J869="",J869="Absent(e)",J869="Incomplet"),"",J869/N869)</f>
        <v/>
      </c>
      <c r="Q869" s="174"/>
      <c r="R869" s="174"/>
      <c r="S869" s="174"/>
      <c r="T869" s="174"/>
      <c r="U869" s="174"/>
      <c r="V869" s="174"/>
      <c r="W869" s="174"/>
      <c r="X869" s="174"/>
      <c r="Y869" s="174"/>
      <c r="Z869" s="174"/>
      <c r="AA869" s="174"/>
      <c r="AB869" s="174"/>
      <c r="AC869" s="174"/>
      <c r="AD869" s="174"/>
      <c r="AE869" s="174"/>
      <c r="AF869" s="174"/>
      <c r="AG869" s="174"/>
      <c r="AH869" s="174"/>
      <c r="AI869" s="174"/>
      <c r="AJ869" s="174"/>
      <c r="AK869" s="174"/>
      <c r="AL869" s="174"/>
      <c r="AM869" s="174"/>
      <c r="AN869" s="174"/>
    </row>
    <row r="870" spans="1:155" s="173" customFormat="1" ht="18" customHeight="1">
      <c r="A870" s="707" t="s">
        <v>73</v>
      </c>
      <c r="B870" s="708"/>
      <c r="C870" s="708"/>
      <c r="D870" s="708"/>
      <c r="E870" s="708"/>
      <c r="F870" s="358"/>
      <c r="G870" s="358"/>
      <c r="H870" s="709" t="str">
        <f>IF(OR(Résultats!$AA27="Absent(e)",Résultats!$AA27="Incomplet"),"",Résultats!$AA27)</f>
        <v/>
      </c>
      <c r="I870" s="709"/>
      <c r="J870" s="168" t="str">
        <f>"/"</f>
        <v>/</v>
      </c>
      <c r="K870" s="167">
        <f>Résultats!$AA$2</f>
        <v>19</v>
      </c>
      <c r="L870" s="191"/>
      <c r="M870" s="191"/>
      <c r="N870" s="190"/>
      <c r="O870" s="189"/>
      <c r="P870" s="188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174"/>
      <c r="AF870" s="174"/>
      <c r="AG870" s="174"/>
      <c r="AH870" s="174"/>
      <c r="AI870" s="174"/>
      <c r="AJ870" s="174"/>
      <c r="AK870" s="174"/>
      <c r="AL870" s="174"/>
      <c r="AM870" s="174"/>
      <c r="AN870" s="174"/>
    </row>
    <row r="871" spans="1:155" s="173" customFormat="1" ht="13.5" customHeight="1">
      <c r="A871" s="197" t="s">
        <v>139</v>
      </c>
      <c r="B871" s="196"/>
      <c r="C871" s="196"/>
      <c r="D871" s="196"/>
      <c r="E871" s="196"/>
      <c r="F871" s="196"/>
      <c r="G871" s="196"/>
      <c r="H871" s="195"/>
      <c r="I871" s="194"/>
      <c r="J871" s="193"/>
      <c r="K871" s="192"/>
      <c r="L871" s="191"/>
      <c r="M871" s="191"/>
      <c r="N871" s="190"/>
      <c r="O871" s="189"/>
      <c r="P871" s="188"/>
      <c r="R871" s="174"/>
      <c r="S871" s="174"/>
      <c r="T871" s="174"/>
      <c r="U871" s="174"/>
      <c r="V871" s="174"/>
      <c r="W871" s="174"/>
      <c r="X871" s="174"/>
      <c r="Y871" s="174"/>
      <c r="Z871" s="174"/>
      <c r="AA871" s="174"/>
      <c r="AB871" s="174"/>
      <c r="AC871" s="174"/>
      <c r="AD871" s="174"/>
      <c r="AE871" s="174"/>
      <c r="AF871" s="174"/>
      <c r="AG871" s="174"/>
      <c r="AH871" s="174"/>
      <c r="AI871" s="174"/>
      <c r="AJ871" s="174"/>
      <c r="AK871" s="174"/>
      <c r="AL871" s="174"/>
      <c r="AM871" s="174"/>
      <c r="AN871" s="174"/>
    </row>
    <row r="872" spans="1:155" s="173" customFormat="1" ht="13.5" customHeight="1">
      <c r="A872" s="197" t="s">
        <v>142</v>
      </c>
      <c r="B872" s="196"/>
      <c r="C872" s="196"/>
      <c r="D872" s="196"/>
      <c r="E872" s="196"/>
      <c r="F872" s="196"/>
      <c r="G872" s="196"/>
      <c r="H872" s="195"/>
      <c r="I872" s="194"/>
      <c r="J872" s="193"/>
      <c r="K872" s="192"/>
      <c r="L872" s="191"/>
      <c r="M872" s="191"/>
      <c r="N872" s="190"/>
      <c r="O872" s="189"/>
      <c r="P872" s="188"/>
      <c r="R872" s="174"/>
      <c r="S872" s="174"/>
      <c r="T872" s="174"/>
      <c r="U872" s="174"/>
      <c r="V872" s="174"/>
      <c r="W872" s="174"/>
      <c r="X872" s="174"/>
      <c r="Y872" s="174"/>
      <c r="Z872" s="174"/>
      <c r="AA872" s="174"/>
      <c r="AB872" s="174"/>
      <c r="AC872" s="174"/>
      <c r="AD872" s="174"/>
      <c r="AE872" s="174"/>
      <c r="AF872" s="174"/>
      <c r="AG872" s="174"/>
      <c r="AH872" s="174"/>
      <c r="AI872" s="174"/>
      <c r="AJ872" s="174"/>
      <c r="AK872" s="174"/>
      <c r="AL872" s="174"/>
      <c r="AM872" s="174"/>
      <c r="AN872" s="174"/>
    </row>
    <row r="873" spans="1:155" s="186" customFormat="1" ht="13.5" customHeight="1">
      <c r="A873" s="197" t="s">
        <v>74</v>
      </c>
      <c r="B873" s="211"/>
      <c r="C873" s="211"/>
      <c r="D873" s="211"/>
      <c r="E873" s="211"/>
      <c r="F873" s="211"/>
      <c r="G873" s="211"/>
      <c r="H873" s="210"/>
      <c r="I873" s="209"/>
      <c r="J873" s="208"/>
      <c r="K873" s="208"/>
      <c r="L873" s="208"/>
      <c r="M873" s="208"/>
      <c r="N873" s="207"/>
      <c r="O873" s="206"/>
      <c r="P873" s="205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</row>
    <row r="874" spans="1:155" s="186" customFormat="1" ht="13.5" customHeight="1">
      <c r="A874" s="197" t="s">
        <v>84</v>
      </c>
      <c r="B874" s="211"/>
      <c r="C874" s="211"/>
      <c r="D874" s="211"/>
      <c r="E874" s="211"/>
      <c r="F874" s="211"/>
      <c r="G874" s="211"/>
      <c r="H874" s="210"/>
      <c r="I874" s="209"/>
      <c r="J874" s="208"/>
      <c r="K874" s="208"/>
      <c r="L874" s="208"/>
      <c r="M874" s="208"/>
      <c r="N874" s="207"/>
      <c r="O874" s="206"/>
      <c r="P874" s="205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</row>
    <row r="875" spans="1:155" s="203" customFormat="1" ht="13.5" customHeight="1">
      <c r="A875" s="197" t="s">
        <v>75</v>
      </c>
      <c r="B875" s="211"/>
      <c r="C875" s="211"/>
      <c r="D875" s="211"/>
      <c r="E875" s="211"/>
      <c r="F875" s="211"/>
      <c r="G875" s="211"/>
      <c r="H875" s="210"/>
      <c r="I875" s="209"/>
      <c r="J875" s="208"/>
      <c r="K875" s="208"/>
      <c r="L875" s="208"/>
      <c r="M875" s="208"/>
      <c r="N875" s="207"/>
      <c r="O875" s="206"/>
      <c r="P875" s="205"/>
      <c r="R875" s="204"/>
      <c r="S875" s="204"/>
      <c r="T875" s="204"/>
      <c r="U875" s="204"/>
      <c r="V875" s="204"/>
      <c r="W875" s="20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/>
      <c r="AH875" s="204"/>
      <c r="AI875" s="204"/>
      <c r="AJ875" s="204"/>
      <c r="AK875" s="204"/>
      <c r="AL875" s="204"/>
      <c r="AM875" s="204"/>
      <c r="AN875" s="204"/>
    </row>
    <row r="876" spans="1:155" ht="30" customHeight="1">
      <c r="A876" s="703" t="s">
        <v>54</v>
      </c>
      <c r="B876" s="704"/>
      <c r="C876" s="704"/>
      <c r="D876" s="704"/>
      <c r="E876" s="704"/>
      <c r="F876" s="360"/>
      <c r="G876" s="360"/>
      <c r="H876" s="705" t="str">
        <f>IF(OR(Résultats!$AN27="Absent(e)",Résultats!$AN27="Incomplet"),"",Résultats!$AN27)</f>
        <v/>
      </c>
      <c r="I876" s="705"/>
      <c r="J876" s="172" t="str">
        <f>"/"</f>
        <v>/</v>
      </c>
      <c r="K876" s="171">
        <f>Résultats!$AN$2</f>
        <v>21</v>
      </c>
      <c r="L876" s="202"/>
      <c r="M876" s="202"/>
      <c r="N876" s="201"/>
      <c r="O876" s="200"/>
      <c r="P876" s="199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  <c r="DB876" s="137"/>
      <c r="DC876" s="137"/>
      <c r="DD876" s="137"/>
      <c r="DE876" s="137"/>
      <c r="DF876" s="137"/>
      <c r="DG876" s="137"/>
      <c r="DH876" s="137"/>
      <c r="DI876" s="137"/>
      <c r="DJ876" s="137"/>
      <c r="DK876" s="137"/>
      <c r="DL876" s="137"/>
      <c r="DM876" s="137"/>
      <c r="DN876" s="137"/>
      <c r="DO876" s="137"/>
      <c r="DP876" s="137"/>
      <c r="DQ876" s="137"/>
      <c r="DR876" s="137"/>
      <c r="DS876" s="137"/>
      <c r="DT876" s="137"/>
      <c r="DU876" s="137"/>
      <c r="DV876" s="137"/>
      <c r="DW876" s="137"/>
      <c r="DX876" s="137"/>
      <c r="DY876" s="137"/>
      <c r="DZ876" s="137"/>
      <c r="EA876" s="137"/>
      <c r="EB876" s="137"/>
      <c r="EC876" s="137"/>
      <c r="ED876" s="137"/>
      <c r="EE876" s="137"/>
      <c r="EF876" s="137"/>
      <c r="EG876" s="137"/>
      <c r="EH876" s="137"/>
      <c r="EI876" s="137"/>
      <c r="EJ876" s="137"/>
      <c r="EK876" s="137"/>
      <c r="EL876" s="137"/>
      <c r="EM876" s="137"/>
      <c r="EN876" s="137"/>
      <c r="EO876" s="137"/>
      <c r="EP876" s="137"/>
      <c r="EQ876" s="137"/>
      <c r="ER876" s="137"/>
      <c r="ES876" s="137"/>
      <c r="ET876" s="137"/>
      <c r="EU876" s="137"/>
      <c r="EV876" s="137"/>
      <c r="EW876" s="137"/>
      <c r="EX876" s="137"/>
      <c r="EY876" s="137"/>
    </row>
    <row r="877" spans="1:155" s="151" customFormat="1" ht="13.5" customHeight="1">
      <c r="A877" s="161" t="s">
        <v>76</v>
      </c>
      <c r="B877" s="162"/>
      <c r="C877" s="162"/>
      <c r="D877" s="162"/>
      <c r="E877" s="160"/>
      <c r="F877" s="160"/>
      <c r="G877" s="160"/>
      <c r="H877" s="156"/>
      <c r="I877" s="156"/>
      <c r="J877" s="155"/>
      <c r="K877" s="155"/>
      <c r="L877" s="155"/>
      <c r="M877" s="155"/>
      <c r="N877" s="154"/>
      <c r="O877" s="153"/>
      <c r="P877" s="152"/>
    </row>
    <row r="878" spans="1:155" s="151" customFormat="1" ht="13.5" customHeight="1">
      <c r="A878" s="161" t="s">
        <v>77</v>
      </c>
      <c r="B878" s="162"/>
      <c r="C878" s="162"/>
      <c r="D878" s="162"/>
      <c r="E878" s="160"/>
      <c r="F878" s="160"/>
      <c r="G878" s="160"/>
      <c r="H878" s="156"/>
      <c r="I878" s="156"/>
      <c r="J878" s="155"/>
      <c r="K878" s="155"/>
      <c r="L878" s="155"/>
      <c r="M878" s="155"/>
      <c r="N878" s="154"/>
      <c r="O878" s="153"/>
      <c r="P878" s="152"/>
    </row>
    <row r="879" spans="1:155" s="151" customFormat="1" ht="13.5" customHeight="1">
      <c r="A879" s="161" t="s">
        <v>78</v>
      </c>
      <c r="B879" s="162"/>
      <c r="C879" s="162"/>
      <c r="D879" s="162"/>
      <c r="E879" s="160"/>
      <c r="F879" s="160"/>
      <c r="G879" s="160"/>
      <c r="H879" s="156"/>
      <c r="I879" s="156"/>
      <c r="J879" s="155"/>
      <c r="K879" s="155"/>
      <c r="L879" s="155"/>
      <c r="M879" s="155"/>
      <c r="N879" s="154"/>
      <c r="O879" s="153"/>
      <c r="P879" s="152"/>
    </row>
    <row r="880" spans="1:155" s="151" customFormat="1" ht="13.5" customHeight="1">
      <c r="A880" s="444" t="s">
        <v>141</v>
      </c>
      <c r="B880" s="160"/>
      <c r="C880" s="160"/>
      <c r="D880" s="160"/>
      <c r="E880" s="160"/>
      <c r="F880" s="160"/>
      <c r="G880" s="160"/>
      <c r="H880" s="156"/>
      <c r="I880" s="156"/>
      <c r="J880" s="155"/>
      <c r="K880" s="155"/>
      <c r="L880" s="155"/>
      <c r="M880" s="155"/>
      <c r="N880" s="154"/>
      <c r="O880" s="153"/>
      <c r="P880" s="152"/>
    </row>
    <row r="881" spans="1:155" s="151" customFormat="1" ht="15" customHeight="1">
      <c r="A881" s="321"/>
      <c r="B881" s="160"/>
      <c r="C881" s="160"/>
      <c r="D881" s="160"/>
      <c r="E881" s="160"/>
      <c r="F881" s="160"/>
      <c r="G881" s="160"/>
      <c r="H881" s="156"/>
      <c r="I881" s="156"/>
      <c r="J881" s="155"/>
      <c r="K881" s="155"/>
      <c r="L881" s="155"/>
      <c r="M881" s="155"/>
      <c r="N881" s="154"/>
      <c r="O881" s="153"/>
      <c r="P881" s="153"/>
    </row>
    <row r="882" spans="1:155" s="173" customFormat="1" ht="27" customHeight="1">
      <c r="A882" s="183" t="s">
        <v>58</v>
      </c>
      <c r="B882" s="182"/>
      <c r="C882" s="181"/>
      <c r="D882" s="181"/>
      <c r="E882" s="180"/>
      <c r="F882" s="180"/>
      <c r="G882" s="180"/>
      <c r="H882" s="179"/>
      <c r="I882" s="179"/>
      <c r="J882" s="706" t="str">
        <f>IF(OR(Résultats!$O27="",Résultats!$O27="Incomplet"),"",Résultats!$O27)</f>
        <v/>
      </c>
      <c r="K882" s="706"/>
      <c r="L882" s="706"/>
      <c r="M882" s="178" t="str">
        <f>"/"</f>
        <v>/</v>
      </c>
      <c r="N882" s="177">
        <f>Résultats!$O$4</f>
        <v>40</v>
      </c>
      <c r="O882" s="176"/>
      <c r="P882" s="175" t="str">
        <f>IF(OR(J882="",J882="Absent(e)",J882="Incomplet"),"",J882/N882)</f>
        <v/>
      </c>
      <c r="Q882" s="174"/>
      <c r="R882" s="174"/>
      <c r="S882" s="174"/>
      <c r="T882" s="174"/>
      <c r="U882" s="174"/>
      <c r="V882" s="174"/>
      <c r="W882" s="174"/>
      <c r="X882" s="174"/>
      <c r="Y882" s="174"/>
      <c r="Z882" s="174"/>
      <c r="AA882" s="174"/>
      <c r="AB882" s="174"/>
      <c r="AC882" s="174"/>
      <c r="AD882" s="174"/>
      <c r="AE882" s="174"/>
      <c r="AF882" s="174"/>
      <c r="AG882" s="174"/>
      <c r="AH882" s="174"/>
      <c r="AI882" s="174"/>
      <c r="AJ882" s="174"/>
      <c r="AK882" s="174"/>
      <c r="AL882" s="174"/>
      <c r="AM882" s="174"/>
      <c r="AN882" s="174"/>
    </row>
    <row r="883" spans="1:155" ht="14">
      <c r="A883" s="707" t="s">
        <v>60</v>
      </c>
      <c r="B883" s="708"/>
      <c r="C883" s="708"/>
      <c r="D883" s="708"/>
      <c r="E883" s="708"/>
      <c r="F883" s="358"/>
      <c r="G883" s="358"/>
      <c r="H883" s="709" t="str">
        <f>IF(OR(Résultats!$AY27="a",Résultats!$AY27="A",Résultats!$AY27=""),"",Résultats!$AY27)</f>
        <v/>
      </c>
      <c r="I883" s="709"/>
      <c r="J883" s="168" t="str">
        <f>"/"</f>
        <v>/</v>
      </c>
      <c r="K883" s="171">
        <f>Résultats!$AY$2</f>
        <v>18</v>
      </c>
      <c r="L883" s="166"/>
      <c r="M883" s="166"/>
      <c r="N883" s="165"/>
      <c r="O883" s="170"/>
      <c r="P883" s="164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  <c r="DB883" s="137"/>
      <c r="DC883" s="137"/>
      <c r="DD883" s="137"/>
      <c r="DE883" s="137"/>
      <c r="DF883" s="137"/>
      <c r="DG883" s="137"/>
      <c r="DH883" s="137"/>
      <c r="DI883" s="137"/>
      <c r="DJ883" s="137"/>
      <c r="DK883" s="137"/>
      <c r="DL883" s="137"/>
      <c r="DM883" s="137"/>
      <c r="DN883" s="137"/>
      <c r="DO883" s="137"/>
      <c r="DP883" s="137"/>
      <c r="DQ883" s="137"/>
      <c r="DR883" s="137"/>
      <c r="DS883" s="137"/>
      <c r="DT883" s="137"/>
      <c r="DU883" s="137"/>
      <c r="DV883" s="137"/>
      <c r="DW883" s="137"/>
      <c r="DX883" s="137"/>
      <c r="DY883" s="137"/>
      <c r="DZ883" s="137"/>
      <c r="EA883" s="137"/>
      <c r="EB883" s="137"/>
      <c r="EC883" s="137"/>
      <c r="ED883" s="137"/>
      <c r="EE883" s="137"/>
      <c r="EF883" s="137"/>
      <c r="EG883" s="137"/>
      <c r="EH883" s="137"/>
      <c r="EI883" s="137"/>
      <c r="EJ883" s="137"/>
      <c r="EK883" s="137"/>
      <c r="EL883" s="137"/>
      <c r="EM883" s="137"/>
      <c r="EN883" s="137"/>
      <c r="EO883" s="137"/>
      <c r="EP883" s="137"/>
      <c r="EQ883" s="137"/>
      <c r="ER883" s="137"/>
      <c r="ES883" s="137"/>
      <c r="ET883" s="137"/>
      <c r="EU883" s="137"/>
      <c r="EV883" s="137"/>
      <c r="EW883" s="137"/>
      <c r="EX883" s="137"/>
      <c r="EY883" s="137"/>
    </row>
    <row r="884" spans="1:155" s="173" customFormat="1" ht="13.5" customHeight="1">
      <c r="A884" s="197" t="s">
        <v>79</v>
      </c>
      <c r="B884" s="358"/>
      <c r="C884" s="358"/>
      <c r="D884" s="358"/>
      <c r="E884" s="358"/>
      <c r="F884" s="358"/>
      <c r="G884" s="358"/>
      <c r="H884" s="359"/>
      <c r="I884" s="359"/>
      <c r="J884" s="168"/>
      <c r="K884" s="167"/>
      <c r="L884" s="166"/>
      <c r="M884" s="166"/>
      <c r="N884" s="165"/>
      <c r="O884" s="170"/>
      <c r="P884" s="164"/>
      <c r="Q884" s="174"/>
      <c r="R884" s="174"/>
      <c r="S884" s="174"/>
      <c r="T884" s="174"/>
      <c r="U884" s="174"/>
      <c r="V884" s="174"/>
      <c r="W884" s="174"/>
      <c r="X884" s="174"/>
      <c r="Y884" s="174"/>
      <c r="Z884" s="174"/>
      <c r="AA884" s="174"/>
      <c r="AB884" s="174"/>
      <c r="AC884" s="174"/>
      <c r="AD884" s="174"/>
      <c r="AE884" s="174"/>
      <c r="AF884" s="174"/>
      <c r="AG884" s="174"/>
      <c r="AH884" s="174"/>
      <c r="AI884" s="174"/>
      <c r="AJ884" s="174"/>
      <c r="AK884" s="174"/>
      <c r="AL884" s="174"/>
      <c r="AM884" s="174"/>
      <c r="AN884" s="174"/>
    </row>
    <row r="885" spans="1:155" s="173" customFormat="1" ht="13.5" customHeight="1">
      <c r="A885" s="197" t="s">
        <v>143</v>
      </c>
      <c r="B885" s="358"/>
      <c r="C885" s="358"/>
      <c r="D885" s="358"/>
      <c r="E885" s="358"/>
      <c r="F885" s="358"/>
      <c r="G885" s="358"/>
      <c r="H885" s="359"/>
      <c r="I885" s="359"/>
      <c r="J885" s="168"/>
      <c r="K885" s="167"/>
      <c r="L885" s="166"/>
      <c r="M885" s="166"/>
      <c r="N885" s="165"/>
      <c r="O885" s="170"/>
      <c r="P885" s="164"/>
      <c r="R885" s="174"/>
      <c r="S885" s="174"/>
      <c r="T885" s="174"/>
      <c r="U885" s="174"/>
      <c r="V885" s="174"/>
      <c r="W885" s="174"/>
      <c r="X885" s="174"/>
      <c r="Y885" s="174"/>
      <c r="Z885" s="174"/>
      <c r="AA885" s="174"/>
      <c r="AB885" s="174"/>
      <c r="AC885" s="174"/>
      <c r="AD885" s="174"/>
      <c r="AE885" s="174"/>
      <c r="AF885" s="174"/>
      <c r="AG885" s="174"/>
      <c r="AH885" s="174"/>
      <c r="AI885" s="174"/>
      <c r="AJ885" s="174"/>
      <c r="AK885" s="174"/>
      <c r="AL885" s="174"/>
      <c r="AM885" s="174"/>
      <c r="AN885" s="174"/>
    </row>
    <row r="886" spans="1:155" s="173" customFormat="1" ht="13.5" customHeight="1">
      <c r="A886" s="197" t="s">
        <v>80</v>
      </c>
      <c r="B886" s="358"/>
      <c r="C886" s="358"/>
      <c r="D886" s="358"/>
      <c r="E886" s="358"/>
      <c r="F886" s="358"/>
      <c r="G886" s="358"/>
      <c r="H886" s="359"/>
      <c r="I886" s="359"/>
      <c r="J886" s="168"/>
      <c r="K886" s="167"/>
      <c r="L886" s="166"/>
      <c r="M886" s="166"/>
      <c r="N886" s="165"/>
      <c r="O886" s="170"/>
      <c r="P886" s="164"/>
      <c r="R886" s="174"/>
      <c r="S886" s="174"/>
      <c r="T886" s="174"/>
      <c r="U886" s="174"/>
      <c r="V886" s="174"/>
      <c r="W886" s="174"/>
      <c r="X886" s="174"/>
      <c r="Y886" s="174"/>
      <c r="Z886" s="174"/>
      <c r="AA886" s="174"/>
      <c r="AB886" s="174"/>
      <c r="AC886" s="174"/>
      <c r="AD886" s="174"/>
      <c r="AE886" s="174"/>
      <c r="AF886" s="174"/>
      <c r="AG886" s="174"/>
      <c r="AH886" s="174"/>
      <c r="AI886" s="174"/>
      <c r="AJ886" s="174"/>
      <c r="AK886" s="174"/>
      <c r="AL886" s="174"/>
      <c r="AM886" s="174"/>
      <c r="AN886" s="174"/>
    </row>
    <row r="887" spans="1:155" s="173" customFormat="1" ht="13.5" customHeight="1">
      <c r="A887" s="320" t="s">
        <v>85</v>
      </c>
      <c r="B887" s="358"/>
      <c r="C887" s="358"/>
      <c r="D887" s="358"/>
      <c r="E887" s="358"/>
      <c r="F887" s="358"/>
      <c r="G887" s="358"/>
      <c r="H887" s="359"/>
      <c r="I887" s="359"/>
      <c r="J887" s="168"/>
      <c r="K887" s="167"/>
      <c r="L887" s="166"/>
      <c r="M887" s="166"/>
      <c r="N887" s="165"/>
      <c r="O887" s="170"/>
      <c r="P887" s="164"/>
      <c r="R887" s="174"/>
      <c r="S887" s="174"/>
      <c r="T887" s="174"/>
      <c r="U887" s="174"/>
      <c r="V887" s="174"/>
      <c r="W887" s="174"/>
      <c r="X887" s="174"/>
      <c r="Y887" s="174"/>
      <c r="Z887" s="174"/>
      <c r="AA887" s="174"/>
      <c r="AB887" s="174"/>
      <c r="AC887" s="174"/>
      <c r="AD887" s="174"/>
      <c r="AE887" s="174"/>
      <c r="AF887" s="174"/>
      <c r="AG887" s="174"/>
      <c r="AH887" s="174"/>
      <c r="AI887" s="174"/>
      <c r="AJ887" s="174"/>
      <c r="AK887" s="174"/>
      <c r="AL887" s="174"/>
      <c r="AM887" s="174"/>
      <c r="AN887" s="174"/>
    </row>
    <row r="888" spans="1:155" s="186" customFormat="1" ht="18" customHeight="1">
      <c r="A888" s="710" t="s">
        <v>65</v>
      </c>
      <c r="B888" s="711"/>
      <c r="C888" s="711"/>
      <c r="D888" s="711"/>
      <c r="E888" s="711"/>
      <c r="F888" s="711"/>
      <c r="G888" s="711"/>
      <c r="H888" s="709" t="str">
        <f>IF(OR(Résultats!$BK27="Absent(e)",Résultats!$BK27="Incomplet"),"",Résultats!$BK27)</f>
        <v/>
      </c>
      <c r="I888" s="709"/>
      <c r="J888" s="172" t="str">
        <f>"/"</f>
        <v>/</v>
      </c>
      <c r="K888" s="171">
        <f>Résultats!$BK$2</f>
        <v>22</v>
      </c>
      <c r="L888" s="166"/>
      <c r="M888" s="166"/>
      <c r="N888" s="165"/>
      <c r="O888" s="170"/>
      <c r="P888" s="164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</row>
    <row r="889" spans="1:155" s="184" customFormat="1" ht="13.5" customHeight="1">
      <c r="A889" s="161" t="s">
        <v>81</v>
      </c>
      <c r="B889" s="162"/>
      <c r="C889" s="162"/>
      <c r="D889" s="162"/>
      <c r="E889" s="160"/>
      <c r="F889" s="159"/>
      <c r="G889" s="158"/>
      <c r="H889" s="157"/>
      <c r="I889" s="156"/>
      <c r="J889" s="155"/>
      <c r="K889" s="155"/>
      <c r="L889" s="155"/>
      <c r="M889" s="155"/>
      <c r="N889" s="154"/>
      <c r="O889" s="153"/>
      <c r="P889" s="152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  <c r="AC889" s="185"/>
      <c r="AD889" s="185"/>
      <c r="AE889" s="185"/>
      <c r="AF889" s="185"/>
      <c r="AG889" s="185"/>
      <c r="AH889" s="185"/>
      <c r="AI889" s="185"/>
      <c r="AJ889" s="185"/>
      <c r="AK889" s="185"/>
      <c r="AL889" s="185"/>
      <c r="AM889" s="185"/>
      <c r="AN889" s="185"/>
    </row>
    <row r="890" spans="1:155" s="173" customFormat="1" ht="13.5" customHeight="1">
      <c r="A890" s="161" t="s">
        <v>83</v>
      </c>
      <c r="B890" s="162"/>
      <c r="C890" s="162"/>
      <c r="D890" s="162"/>
      <c r="E890" s="160"/>
      <c r="F890" s="159"/>
      <c r="G890" s="158"/>
      <c r="H890" s="157"/>
      <c r="I890" s="156"/>
      <c r="J890" s="155"/>
      <c r="K890" s="155"/>
      <c r="L890" s="155"/>
      <c r="M890" s="155"/>
      <c r="N890" s="154"/>
      <c r="O890" s="153"/>
      <c r="P890" s="152"/>
      <c r="Q890" s="174"/>
      <c r="R890" s="174"/>
      <c r="S890" s="174"/>
      <c r="T890" s="174"/>
      <c r="U890" s="174"/>
      <c r="V890" s="174"/>
      <c r="W890" s="174"/>
      <c r="X890" s="174"/>
      <c r="Y890" s="174"/>
      <c r="Z890" s="174"/>
      <c r="AA890" s="174"/>
      <c r="AB890" s="174"/>
      <c r="AC890" s="174"/>
      <c r="AD890" s="174"/>
      <c r="AE890" s="174"/>
      <c r="AF890" s="174"/>
      <c r="AG890" s="174"/>
      <c r="AH890" s="174"/>
      <c r="AI890" s="174"/>
      <c r="AJ890" s="174"/>
      <c r="AK890" s="174"/>
      <c r="AL890" s="174"/>
      <c r="AM890" s="174"/>
      <c r="AN890" s="174"/>
    </row>
    <row r="891" spans="1:155" s="163" customFormat="1" ht="13.5" customHeight="1">
      <c r="A891" s="161" t="s">
        <v>82</v>
      </c>
      <c r="B891" s="160"/>
      <c r="C891" s="160"/>
      <c r="D891" s="160"/>
      <c r="E891" s="160"/>
      <c r="F891" s="159"/>
      <c r="G891" s="158"/>
      <c r="H891" s="157"/>
      <c r="I891" s="156"/>
      <c r="J891" s="155"/>
      <c r="K891" s="155"/>
      <c r="L891" s="155"/>
      <c r="M891" s="155"/>
      <c r="N891" s="154"/>
      <c r="O891" s="153"/>
      <c r="P891" s="152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</row>
    <row r="892" spans="1:155">
      <c r="A892" s="363"/>
      <c r="B892" s="150"/>
      <c r="C892" s="150"/>
      <c r="D892" s="149"/>
      <c r="E892" s="361"/>
      <c r="F892" s="361"/>
      <c r="G892" s="361"/>
      <c r="H892" s="361"/>
      <c r="I892" s="361"/>
      <c r="J892" s="361"/>
      <c r="K892" s="148"/>
      <c r="L892" s="147"/>
      <c r="M892" s="146"/>
      <c r="N892" s="361"/>
      <c r="O892" s="361"/>
      <c r="P892" s="361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  <c r="DB892" s="137"/>
      <c r="DC892" s="137"/>
      <c r="DD892" s="137"/>
      <c r="DE892" s="137"/>
      <c r="DF892" s="137"/>
      <c r="DG892" s="137"/>
      <c r="DH892" s="137"/>
      <c r="DI892" s="137"/>
      <c r="DJ892" s="137"/>
      <c r="DK892" s="137"/>
      <c r="DL892" s="137"/>
      <c r="DM892" s="137"/>
      <c r="DN892" s="137"/>
      <c r="DO892" s="137"/>
      <c r="DP892" s="137"/>
      <c r="DQ892" s="137"/>
      <c r="DR892" s="137"/>
      <c r="DS892" s="137"/>
      <c r="DT892" s="137"/>
      <c r="DU892" s="137"/>
      <c r="DV892" s="137"/>
      <c r="DW892" s="137"/>
      <c r="DX892" s="137"/>
      <c r="DY892" s="137"/>
      <c r="DZ892" s="137"/>
      <c r="EA892" s="137"/>
      <c r="EB892" s="137"/>
      <c r="EC892" s="137"/>
      <c r="ED892" s="137"/>
      <c r="EE892" s="137"/>
      <c r="EF892" s="137"/>
      <c r="EG892" s="137"/>
      <c r="EH892" s="137"/>
      <c r="EI892" s="137"/>
      <c r="EJ892" s="137"/>
      <c r="EK892" s="137"/>
      <c r="EL892" s="137"/>
      <c r="EM892" s="137"/>
      <c r="EN892" s="137"/>
      <c r="EO892" s="137"/>
      <c r="EP892" s="137"/>
      <c r="EQ892" s="137"/>
      <c r="ER892" s="137"/>
      <c r="ES892" s="137"/>
      <c r="ET892" s="137"/>
      <c r="EU892" s="137"/>
      <c r="EV892" s="137"/>
      <c r="EW892" s="137"/>
      <c r="EX892" s="137"/>
      <c r="EY892" s="137"/>
    </row>
    <row r="893" spans="1:155">
      <c r="A893" s="363"/>
      <c r="B893" s="150"/>
      <c r="C893" s="150"/>
      <c r="D893" s="149"/>
      <c r="E893" s="361"/>
      <c r="F893" s="361"/>
      <c r="G893" s="361"/>
      <c r="H893" s="361"/>
      <c r="I893" s="361"/>
      <c r="J893" s="361"/>
      <c r="K893" s="148"/>
      <c r="L893" s="147"/>
      <c r="M893" s="146"/>
      <c r="N893" s="361"/>
      <c r="O893" s="361"/>
      <c r="P893" s="361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  <c r="DB893" s="137"/>
      <c r="DC893" s="137"/>
      <c r="DD893" s="137"/>
      <c r="DE893" s="137"/>
      <c r="DF893" s="137"/>
      <c r="DG893" s="137"/>
      <c r="DH893" s="137"/>
      <c r="DI893" s="137"/>
      <c r="DJ893" s="137"/>
      <c r="DK893" s="137"/>
      <c r="DL893" s="137"/>
      <c r="DM893" s="137"/>
      <c r="DN893" s="137"/>
      <c r="DO893" s="137"/>
      <c r="DP893" s="137"/>
      <c r="DQ893" s="137"/>
      <c r="DR893" s="137"/>
      <c r="DS893" s="137"/>
      <c r="DT893" s="137"/>
      <c r="DU893" s="137"/>
      <c r="DV893" s="137"/>
      <c r="DW893" s="137"/>
      <c r="DX893" s="137"/>
      <c r="DY893" s="137"/>
      <c r="DZ893" s="137"/>
      <c r="EA893" s="137"/>
      <c r="EB893" s="137"/>
      <c r="EC893" s="137"/>
      <c r="ED893" s="137"/>
      <c r="EE893" s="137"/>
      <c r="EF893" s="137"/>
      <c r="EG893" s="137"/>
      <c r="EH893" s="137"/>
      <c r="EI893" s="137"/>
      <c r="EJ893" s="137"/>
      <c r="EK893" s="137"/>
      <c r="EL893" s="137"/>
      <c r="EM893" s="137"/>
      <c r="EN893" s="137"/>
      <c r="EO893" s="137"/>
      <c r="EP893" s="137"/>
      <c r="EQ893" s="137"/>
      <c r="ER893" s="137"/>
      <c r="ES893" s="137"/>
      <c r="ET893" s="137"/>
      <c r="EU893" s="137"/>
      <c r="EV893" s="137"/>
      <c r="EW893" s="137"/>
      <c r="EX893" s="137"/>
      <c r="EY893" s="137"/>
    </row>
    <row r="895" spans="1:155" ht="15.5">
      <c r="A895" s="721"/>
      <c r="B895" s="721"/>
      <c r="C895" s="721"/>
      <c r="D895" s="721"/>
      <c r="E895" s="721"/>
      <c r="F895" s="721"/>
      <c r="G895" s="721"/>
      <c r="H895" s="721"/>
      <c r="I895" s="721"/>
      <c r="J895" s="721"/>
      <c r="K895" s="721"/>
      <c r="L895" s="721"/>
      <c r="M895" s="721"/>
      <c r="N895" s="721"/>
      <c r="O895" s="721"/>
      <c r="P895" s="721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  <c r="DB895" s="137"/>
      <c r="DC895" s="137"/>
      <c r="DD895" s="137"/>
      <c r="DE895" s="137"/>
      <c r="DF895" s="137"/>
      <c r="DG895" s="137"/>
      <c r="DH895" s="137"/>
      <c r="DI895" s="137"/>
      <c r="DJ895" s="137"/>
      <c r="DK895" s="137"/>
      <c r="DL895" s="137"/>
      <c r="DM895" s="137"/>
      <c r="DN895" s="137"/>
      <c r="DO895" s="137"/>
      <c r="DP895" s="137"/>
      <c r="DQ895" s="137"/>
      <c r="DR895" s="137"/>
      <c r="DS895" s="137"/>
      <c r="DT895" s="137"/>
      <c r="DU895" s="137"/>
      <c r="DV895" s="137"/>
      <c r="DW895" s="137"/>
      <c r="DX895" s="137"/>
      <c r="DY895" s="137"/>
      <c r="DZ895" s="137"/>
      <c r="EA895" s="137"/>
      <c r="EB895" s="137"/>
      <c r="EC895" s="137"/>
      <c r="ED895" s="137"/>
      <c r="EE895" s="137"/>
      <c r="EF895" s="137"/>
      <c r="EG895" s="137"/>
      <c r="EH895" s="137"/>
      <c r="EI895" s="137"/>
      <c r="EJ895" s="137"/>
      <c r="EK895" s="137"/>
      <c r="EL895" s="137"/>
      <c r="EM895" s="137"/>
      <c r="EN895" s="137"/>
      <c r="EO895" s="137"/>
      <c r="EP895" s="137"/>
      <c r="EQ895" s="137"/>
      <c r="ER895" s="137"/>
      <c r="ES895" s="137"/>
      <c r="ET895" s="137"/>
      <c r="EU895" s="137"/>
      <c r="EV895" s="137"/>
      <c r="EW895" s="137"/>
      <c r="EX895" s="137"/>
      <c r="EY895" s="137"/>
    </row>
    <row r="896" spans="1:155" ht="15.5">
      <c r="A896" s="722" t="s">
        <v>43</v>
      </c>
      <c r="B896" s="722"/>
      <c r="C896" s="722"/>
      <c r="D896" s="722"/>
      <c r="E896" s="722"/>
      <c r="F896" s="722"/>
      <c r="G896" s="722"/>
      <c r="H896" s="722"/>
      <c r="I896" s="722"/>
      <c r="J896" s="722"/>
      <c r="K896" s="722"/>
      <c r="L896" s="722"/>
      <c r="M896" s="722"/>
      <c r="N896" s="722"/>
      <c r="O896" s="722"/>
      <c r="P896" s="722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  <c r="DB896" s="137"/>
      <c r="DC896" s="137"/>
      <c r="DD896" s="137"/>
      <c r="DE896" s="137"/>
      <c r="DF896" s="137"/>
      <c r="DG896" s="137"/>
      <c r="DH896" s="137"/>
      <c r="DI896" s="137"/>
      <c r="DJ896" s="137"/>
      <c r="DK896" s="137"/>
      <c r="DL896" s="137"/>
      <c r="DM896" s="137"/>
      <c r="DN896" s="137"/>
      <c r="DO896" s="137"/>
      <c r="DP896" s="137"/>
      <c r="DQ896" s="137"/>
      <c r="DR896" s="137"/>
      <c r="DS896" s="137"/>
      <c r="DT896" s="137"/>
      <c r="DU896" s="137"/>
      <c r="DV896" s="137"/>
      <c r="DW896" s="137"/>
      <c r="DX896" s="137"/>
      <c r="DY896" s="137"/>
      <c r="DZ896" s="137"/>
      <c r="EA896" s="137"/>
      <c r="EB896" s="137"/>
      <c r="EC896" s="137"/>
      <c r="ED896" s="137"/>
      <c r="EE896" s="137"/>
      <c r="EF896" s="137"/>
      <c r="EG896" s="137"/>
      <c r="EH896" s="137"/>
      <c r="EI896" s="137"/>
      <c r="EJ896" s="137"/>
      <c r="EK896" s="137"/>
      <c r="EL896" s="137"/>
      <c r="EM896" s="137"/>
      <c r="EN896" s="137"/>
      <c r="EO896" s="137"/>
      <c r="EP896" s="137"/>
      <c r="EQ896" s="137"/>
      <c r="ER896" s="137"/>
      <c r="ES896" s="137"/>
      <c r="ET896" s="137"/>
      <c r="EU896" s="137"/>
      <c r="EV896" s="137"/>
      <c r="EW896" s="137"/>
      <c r="EX896" s="137"/>
      <c r="EY896" s="137"/>
    </row>
    <row r="897" spans="1:155">
      <c r="A897" s="213"/>
      <c r="B897" s="150"/>
      <c r="C897" s="150"/>
      <c r="D897" s="149"/>
      <c r="E897" s="150"/>
      <c r="F897" s="150"/>
      <c r="G897" s="150"/>
      <c r="H897" s="150"/>
      <c r="I897" s="150"/>
      <c r="J897" s="361"/>
      <c r="K897" s="148"/>
      <c r="L897" s="147"/>
      <c r="M897" s="146"/>
      <c r="N897" s="150"/>
      <c r="O897" s="150"/>
      <c r="P897" s="198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  <c r="DB897" s="137"/>
      <c r="DC897" s="137"/>
      <c r="DD897" s="137"/>
      <c r="DE897" s="137"/>
      <c r="DF897" s="137"/>
      <c r="DG897" s="137"/>
      <c r="DH897" s="137"/>
      <c r="DI897" s="137"/>
      <c r="DJ897" s="137"/>
      <c r="DK897" s="137"/>
      <c r="DL897" s="137"/>
      <c r="DM897" s="137"/>
      <c r="DN897" s="137"/>
      <c r="DO897" s="137"/>
      <c r="DP897" s="137"/>
      <c r="DQ897" s="137"/>
      <c r="DR897" s="137"/>
      <c r="DS897" s="137"/>
      <c r="DT897" s="137"/>
      <c r="DU897" s="137"/>
      <c r="DV897" s="137"/>
      <c r="DW897" s="137"/>
      <c r="DX897" s="137"/>
      <c r="DY897" s="137"/>
      <c r="DZ897" s="137"/>
      <c r="EA897" s="137"/>
      <c r="EB897" s="137"/>
      <c r="EC897" s="137"/>
      <c r="ED897" s="137"/>
      <c r="EE897" s="137"/>
      <c r="EF897" s="137"/>
      <c r="EG897" s="137"/>
      <c r="EH897" s="137"/>
      <c r="EI897" s="137"/>
      <c r="EJ897" s="137"/>
      <c r="EK897" s="137"/>
      <c r="EL897" s="137"/>
      <c r="EM897" s="137"/>
      <c r="EN897" s="137"/>
      <c r="EO897" s="137"/>
      <c r="EP897" s="137"/>
      <c r="EQ897" s="137"/>
      <c r="ER897" s="137"/>
      <c r="ES897" s="137"/>
      <c r="ET897" s="137"/>
      <c r="EU897" s="137"/>
      <c r="EV897" s="137"/>
      <c r="EW897" s="137"/>
      <c r="EX897" s="137"/>
      <c r="EY897" s="137"/>
    </row>
    <row r="898" spans="1:155" ht="18">
      <c r="A898" s="723" t="s">
        <v>253</v>
      </c>
      <c r="B898" s="723"/>
      <c r="C898" s="723"/>
      <c r="D898" s="723"/>
      <c r="E898" s="723"/>
      <c r="F898" s="723"/>
      <c r="G898" s="723"/>
      <c r="H898" s="723"/>
      <c r="I898" s="723"/>
      <c r="J898" s="723"/>
      <c r="K898" s="723"/>
      <c r="L898" s="723"/>
      <c r="M898" s="723"/>
      <c r="N898" s="723"/>
      <c r="O898" s="723"/>
      <c r="P898" s="723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  <c r="DB898" s="137"/>
      <c r="DC898" s="137"/>
      <c r="DD898" s="137"/>
      <c r="DE898" s="137"/>
      <c r="DF898" s="137"/>
      <c r="DG898" s="137"/>
      <c r="DH898" s="137"/>
      <c r="DI898" s="137"/>
      <c r="DJ898" s="137"/>
      <c r="DK898" s="137"/>
      <c r="DL898" s="137"/>
      <c r="DM898" s="137"/>
      <c r="DN898" s="137"/>
      <c r="DO898" s="137"/>
      <c r="DP898" s="137"/>
      <c r="DQ898" s="137"/>
      <c r="DR898" s="137"/>
      <c r="DS898" s="137"/>
      <c r="DT898" s="137"/>
      <c r="DU898" s="137"/>
      <c r="DV898" s="137"/>
      <c r="DW898" s="137"/>
      <c r="DX898" s="137"/>
      <c r="DY898" s="137"/>
      <c r="DZ898" s="137"/>
      <c r="EA898" s="137"/>
      <c r="EB898" s="137"/>
      <c r="EC898" s="137"/>
      <c r="ED898" s="137"/>
      <c r="EE898" s="137"/>
      <c r="EF898" s="137"/>
      <c r="EG898" s="137"/>
      <c r="EH898" s="137"/>
      <c r="EI898" s="137"/>
      <c r="EJ898" s="137"/>
      <c r="EK898" s="137"/>
      <c r="EL898" s="137"/>
      <c r="EM898" s="137"/>
      <c r="EN898" s="137"/>
      <c r="EO898" s="137"/>
      <c r="EP898" s="137"/>
      <c r="EQ898" s="137"/>
      <c r="ER898" s="137"/>
      <c r="ES898" s="137"/>
      <c r="ET898" s="137"/>
      <c r="EU898" s="137"/>
      <c r="EV898" s="137"/>
      <c r="EW898" s="137"/>
      <c r="EX898" s="137"/>
      <c r="EY898" s="137"/>
    </row>
    <row r="899" spans="1:155">
      <c r="A899" s="213"/>
      <c r="B899" s="150"/>
      <c r="C899" s="150"/>
      <c r="D899" s="149"/>
      <c r="E899" s="150"/>
      <c r="F899" s="150"/>
      <c r="G899" s="150"/>
      <c r="H899" s="150"/>
      <c r="I899" s="150"/>
      <c r="J899" s="361"/>
      <c r="K899" s="148"/>
      <c r="L899" s="147"/>
      <c r="M899" s="146"/>
      <c r="N899" s="150"/>
      <c r="O899" s="150"/>
      <c r="P899" s="198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  <c r="DB899" s="137"/>
      <c r="DC899" s="137"/>
      <c r="DD899" s="137"/>
      <c r="DE899" s="137"/>
      <c r="DF899" s="137"/>
      <c r="DG899" s="137"/>
      <c r="DH899" s="137"/>
      <c r="DI899" s="137"/>
      <c r="DJ899" s="137"/>
      <c r="DK899" s="137"/>
      <c r="DL899" s="137"/>
      <c r="DM899" s="137"/>
      <c r="DN899" s="137"/>
      <c r="DO899" s="137"/>
      <c r="DP899" s="137"/>
      <c r="DQ899" s="137"/>
      <c r="DR899" s="137"/>
      <c r="DS899" s="137"/>
      <c r="DT899" s="137"/>
      <c r="DU899" s="137"/>
      <c r="DV899" s="137"/>
      <c r="DW899" s="137"/>
      <c r="DX899" s="137"/>
      <c r="DY899" s="137"/>
      <c r="DZ899" s="137"/>
      <c r="EA899" s="137"/>
      <c r="EB899" s="137"/>
      <c r="EC899" s="137"/>
      <c r="ED899" s="137"/>
      <c r="EE899" s="137"/>
      <c r="EF899" s="137"/>
      <c r="EG899" s="137"/>
      <c r="EH899" s="137"/>
      <c r="EI899" s="137"/>
      <c r="EJ899" s="137"/>
      <c r="EK899" s="137"/>
      <c r="EL899" s="137"/>
      <c r="EM899" s="137"/>
      <c r="EN899" s="137"/>
      <c r="EO899" s="137"/>
      <c r="EP899" s="137"/>
      <c r="EQ899" s="137"/>
      <c r="ER899" s="137"/>
      <c r="ES899" s="137"/>
      <c r="ET899" s="137"/>
      <c r="EU899" s="137"/>
      <c r="EV899" s="137"/>
      <c r="EW899" s="137"/>
      <c r="EX899" s="137"/>
      <c r="EY899" s="137"/>
    </row>
    <row r="900" spans="1:155">
      <c r="A900" s="213"/>
      <c r="B900" s="720">
        <f>'Encodage réponses Es'!$B$1:$I$1</f>
        <v>0</v>
      </c>
      <c r="C900" s="720"/>
      <c r="D900" s="720"/>
      <c r="E900" s="720"/>
      <c r="F900" s="720"/>
      <c r="G900" s="720"/>
      <c r="H900" s="720"/>
      <c r="I900" s="720"/>
      <c r="J900" s="720"/>
      <c r="K900" s="720"/>
      <c r="L900" s="720"/>
      <c r="M900" s="720"/>
      <c r="N900" s="720"/>
      <c r="O900" s="150"/>
      <c r="P900" s="198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  <c r="DB900" s="137"/>
      <c r="DC900" s="137"/>
      <c r="DD900" s="137"/>
      <c r="DE900" s="137"/>
      <c r="DF900" s="137"/>
      <c r="DG900" s="137"/>
      <c r="DH900" s="137"/>
      <c r="DI900" s="137"/>
      <c r="DJ900" s="137"/>
      <c r="DK900" s="137"/>
      <c r="DL900" s="137"/>
      <c r="DM900" s="137"/>
      <c r="DN900" s="137"/>
      <c r="DO900" s="137"/>
      <c r="DP900" s="137"/>
      <c r="DQ900" s="137"/>
      <c r="DR900" s="137"/>
      <c r="DS900" s="137"/>
      <c r="DT900" s="137"/>
      <c r="DU900" s="137"/>
      <c r="DV900" s="137"/>
      <c r="DW900" s="137"/>
      <c r="DX900" s="137"/>
      <c r="DY900" s="137"/>
      <c r="DZ900" s="137"/>
      <c r="EA900" s="137"/>
      <c r="EB900" s="137"/>
      <c r="EC900" s="137"/>
      <c r="ED900" s="137"/>
      <c r="EE900" s="137"/>
      <c r="EF900" s="137"/>
      <c r="EG900" s="137"/>
      <c r="EH900" s="137"/>
      <c r="EI900" s="137"/>
      <c r="EJ900" s="137"/>
      <c r="EK900" s="137"/>
      <c r="EL900" s="137"/>
      <c r="EM900" s="137"/>
      <c r="EN900" s="137"/>
      <c r="EO900" s="137"/>
      <c r="EP900" s="137"/>
      <c r="EQ900" s="137"/>
      <c r="ER900" s="137"/>
      <c r="ES900" s="137"/>
      <c r="ET900" s="137"/>
      <c r="EU900" s="137"/>
      <c r="EV900" s="137"/>
      <c r="EW900" s="137"/>
      <c r="EX900" s="137"/>
      <c r="EY900" s="137"/>
    </row>
    <row r="901" spans="1:155" ht="27" customHeight="1">
      <c r="A901" s="238" t="s">
        <v>44</v>
      </c>
      <c r="B901" s="238">
        <f>'Encodage réponses Es'!$C$3</f>
        <v>0</v>
      </c>
      <c r="C901" s="150"/>
      <c r="D901" s="149"/>
      <c r="E901" s="150"/>
      <c r="F901" s="150"/>
      <c r="G901" s="150"/>
      <c r="H901" s="150"/>
      <c r="I901" s="150"/>
      <c r="J901" s="361"/>
      <c r="K901" s="148"/>
      <c r="L901" s="147"/>
      <c r="M901" s="146"/>
      <c r="N901" s="150"/>
      <c r="O901" s="150"/>
      <c r="P901" s="198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  <c r="DB901" s="137"/>
      <c r="DC901" s="137"/>
      <c r="DD901" s="137"/>
      <c r="DE901" s="137"/>
      <c r="DF901" s="137"/>
      <c r="DG901" s="137"/>
      <c r="DH901" s="137"/>
      <c r="DI901" s="137"/>
      <c r="DJ901" s="137"/>
      <c r="DK901" s="137"/>
      <c r="DL901" s="137"/>
      <c r="DM901" s="137"/>
      <c r="DN901" s="137"/>
      <c r="DO901" s="137"/>
      <c r="DP901" s="137"/>
      <c r="DQ901" s="137"/>
      <c r="DR901" s="137"/>
      <c r="DS901" s="137"/>
      <c r="DT901" s="137"/>
      <c r="DU901" s="137"/>
      <c r="DV901" s="137"/>
      <c r="DW901" s="137"/>
      <c r="DX901" s="137"/>
      <c r="DY901" s="137"/>
      <c r="DZ901" s="137"/>
      <c r="EA901" s="137"/>
      <c r="EB901" s="137"/>
      <c r="EC901" s="137"/>
      <c r="ED901" s="137"/>
      <c r="EE901" s="137"/>
      <c r="EF901" s="137"/>
      <c r="EG901" s="137"/>
      <c r="EH901" s="137"/>
      <c r="EI901" s="137"/>
      <c r="EJ901" s="137"/>
      <c r="EK901" s="137"/>
      <c r="EL901" s="137"/>
      <c r="EM901" s="137"/>
      <c r="EN901" s="137"/>
      <c r="EO901" s="137"/>
      <c r="EP901" s="137"/>
      <c r="EQ901" s="137"/>
      <c r="ER901" s="137"/>
      <c r="ES901" s="137"/>
      <c r="ET901" s="137"/>
      <c r="EU901" s="137"/>
      <c r="EV901" s="137"/>
      <c r="EW901" s="137"/>
      <c r="EX901" s="137"/>
      <c r="EY901" s="137"/>
    </row>
    <row r="902" spans="1:155" ht="15.5">
      <c r="A902" s="724" t="str">
        <f>CONCATENATE("Synthèse des résultats de l'élève : ",Résultats!$E28," ",Résultats!$F28)</f>
        <v xml:space="preserve">Synthèse des résultats de l'élève :  </v>
      </c>
      <c r="B902" s="724"/>
      <c r="C902" s="724"/>
      <c r="D902" s="724"/>
      <c r="E902" s="724"/>
      <c r="F902" s="724"/>
      <c r="G902" s="724"/>
      <c r="H902" s="724"/>
      <c r="I902" s="724"/>
      <c r="J902" s="724"/>
      <c r="K902" s="724"/>
      <c r="L902" s="237"/>
      <c r="M902" s="718" t="str">
        <f>IF(Résultats!$J901="Absent(e)","Absent(e)",IF(Résultats!$J901="Incomplet","Incomplet",""))</f>
        <v/>
      </c>
      <c r="N902" s="718"/>
      <c r="O902" s="718"/>
      <c r="P902" s="718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  <c r="DB902" s="137"/>
      <c r="DC902" s="137"/>
      <c r="DD902" s="137"/>
      <c r="DE902" s="137"/>
      <c r="DF902" s="137"/>
      <c r="DG902" s="137"/>
      <c r="DH902" s="137"/>
      <c r="DI902" s="137"/>
      <c r="DJ902" s="137"/>
      <c r="DK902" s="137"/>
      <c r="DL902" s="137"/>
      <c r="DM902" s="137"/>
      <c r="DN902" s="137"/>
      <c r="DO902" s="137"/>
      <c r="DP902" s="137"/>
      <c r="DQ902" s="137"/>
      <c r="DR902" s="137"/>
      <c r="DS902" s="137"/>
      <c r="DT902" s="137"/>
      <c r="DU902" s="137"/>
      <c r="DV902" s="137"/>
      <c r="DW902" s="137"/>
      <c r="DX902" s="137"/>
      <c r="DY902" s="137"/>
      <c r="DZ902" s="137"/>
      <c r="EA902" s="137"/>
      <c r="EB902" s="137"/>
      <c r="EC902" s="137"/>
      <c r="ED902" s="137"/>
      <c r="EE902" s="137"/>
      <c r="EF902" s="137"/>
      <c r="EG902" s="137"/>
      <c r="EH902" s="137"/>
      <c r="EI902" s="137"/>
      <c r="EJ902" s="137"/>
      <c r="EK902" s="137"/>
      <c r="EL902" s="137"/>
      <c r="EM902" s="137"/>
      <c r="EN902" s="137"/>
      <c r="EO902" s="137"/>
      <c r="EP902" s="137"/>
      <c r="EQ902" s="137"/>
      <c r="ER902" s="137"/>
      <c r="ES902" s="137"/>
      <c r="ET902" s="137"/>
      <c r="EU902" s="137"/>
      <c r="EV902" s="137"/>
      <c r="EW902" s="137"/>
      <c r="EX902" s="137"/>
      <c r="EY902" s="137"/>
    </row>
    <row r="903" spans="1:155" ht="15.5">
      <c r="A903" s="236"/>
      <c r="B903" s="235"/>
      <c r="C903" s="150"/>
      <c r="D903" s="149"/>
      <c r="E903" s="150"/>
      <c r="F903" s="150"/>
      <c r="G903" s="150"/>
      <c r="H903" s="150"/>
      <c r="I903" s="150"/>
      <c r="J903" s="361"/>
      <c r="K903" s="148"/>
      <c r="L903" s="147"/>
      <c r="M903" s="146"/>
      <c r="N903" s="150"/>
      <c r="O903" s="150"/>
      <c r="P903" s="198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  <c r="DB903" s="137"/>
      <c r="DC903" s="137"/>
      <c r="DD903" s="137"/>
      <c r="DE903" s="137"/>
      <c r="DF903" s="137"/>
      <c r="DG903" s="137"/>
      <c r="DH903" s="137"/>
      <c r="DI903" s="137"/>
      <c r="DJ903" s="137"/>
      <c r="DK903" s="137"/>
      <c r="DL903" s="137"/>
      <c r="DM903" s="137"/>
      <c r="DN903" s="137"/>
      <c r="DO903" s="137"/>
      <c r="DP903" s="137"/>
      <c r="DQ903" s="137"/>
      <c r="DR903" s="137"/>
      <c r="DS903" s="137"/>
      <c r="DT903" s="137"/>
      <c r="DU903" s="137"/>
      <c r="DV903" s="137"/>
      <c r="DW903" s="137"/>
      <c r="DX903" s="137"/>
      <c r="DY903" s="137"/>
      <c r="DZ903" s="137"/>
      <c r="EA903" s="137"/>
      <c r="EB903" s="137"/>
      <c r="EC903" s="137"/>
      <c r="ED903" s="137"/>
      <c r="EE903" s="137"/>
      <c r="EF903" s="137"/>
      <c r="EG903" s="137"/>
      <c r="EH903" s="137"/>
      <c r="EI903" s="137"/>
      <c r="EJ903" s="137"/>
      <c r="EK903" s="137"/>
      <c r="EL903" s="137"/>
      <c r="EM903" s="137"/>
      <c r="EN903" s="137"/>
      <c r="EO903" s="137"/>
      <c r="EP903" s="137"/>
      <c r="EQ903" s="137"/>
      <c r="ER903" s="137"/>
      <c r="ES903" s="137"/>
      <c r="ET903" s="137"/>
      <c r="EU903" s="137"/>
      <c r="EV903" s="137"/>
      <c r="EW903" s="137"/>
      <c r="EX903" s="137"/>
      <c r="EY903" s="137"/>
    </row>
    <row r="904" spans="1:155" s="173" customFormat="1" ht="18" customHeight="1">
      <c r="A904" s="234" t="s">
        <v>47</v>
      </c>
      <c r="B904" s="233"/>
      <c r="C904" s="362"/>
      <c r="D904" s="228"/>
      <c r="E904" s="232"/>
      <c r="F904" s="232"/>
      <c r="G904" s="232"/>
      <c r="H904" s="232"/>
      <c r="I904" s="232"/>
      <c r="J904" s="231"/>
      <c r="K904" s="230"/>
      <c r="L904" s="229"/>
      <c r="M904" s="228"/>
      <c r="N904" s="227" t="str">
        <f>IF(OR(Résultats!$J28="Absent(e)",Résultats!$J28="Incomplet"),"",Résultats!$J28)</f>
        <v/>
      </c>
      <c r="O904" s="226" t="str">
        <f>"/"</f>
        <v>/</v>
      </c>
      <c r="P904" s="225">
        <f>Résultats!$J$4</f>
        <v>80</v>
      </c>
      <c r="Q904" s="174"/>
      <c r="R904" s="174"/>
      <c r="S904" s="174"/>
      <c r="T904" s="174"/>
      <c r="U904" s="174"/>
      <c r="V904" s="174"/>
      <c r="W904" s="174"/>
      <c r="X904" s="174"/>
      <c r="Y904" s="174"/>
      <c r="Z904" s="174"/>
      <c r="AA904" s="174"/>
      <c r="AB904" s="174"/>
      <c r="AC904" s="174"/>
      <c r="AD904" s="174"/>
      <c r="AE904" s="174"/>
      <c r="AF904" s="174"/>
      <c r="AG904" s="174"/>
      <c r="AH904" s="174"/>
      <c r="AI904" s="174"/>
      <c r="AJ904" s="174"/>
      <c r="AK904" s="174"/>
      <c r="AL904" s="174"/>
      <c r="AM904" s="174"/>
      <c r="AN904" s="174"/>
    </row>
    <row r="905" spans="1:155" ht="14">
      <c r="A905" s="224"/>
      <c r="B905" s="221"/>
      <c r="C905" s="220"/>
      <c r="D905" s="219"/>
      <c r="E905" s="218"/>
      <c r="F905" s="218"/>
      <c r="G905" s="218"/>
      <c r="H905" s="218"/>
      <c r="I905" s="218"/>
      <c r="J905" s="217"/>
      <c r="K905" s="216"/>
      <c r="L905" s="215"/>
      <c r="M905" s="214"/>
      <c r="N905" s="219"/>
      <c r="O905" s="219"/>
      <c r="P905" s="223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  <c r="DB905" s="137"/>
      <c r="DC905" s="137"/>
      <c r="DD905" s="137"/>
      <c r="DE905" s="137"/>
      <c r="DF905" s="137"/>
      <c r="DG905" s="137"/>
      <c r="DH905" s="137"/>
      <c r="DI905" s="137"/>
      <c r="DJ905" s="137"/>
      <c r="DK905" s="137"/>
      <c r="DL905" s="137"/>
      <c r="DM905" s="137"/>
      <c r="DN905" s="137"/>
      <c r="DO905" s="137"/>
      <c r="DP905" s="137"/>
      <c r="DQ905" s="137"/>
      <c r="DR905" s="137"/>
      <c r="DS905" s="137"/>
      <c r="DT905" s="137"/>
      <c r="DU905" s="137"/>
      <c r="DV905" s="137"/>
      <c r="DW905" s="137"/>
      <c r="DX905" s="137"/>
      <c r="DY905" s="137"/>
      <c r="DZ905" s="137"/>
      <c r="EA905" s="137"/>
      <c r="EB905" s="137"/>
      <c r="EC905" s="137"/>
      <c r="ED905" s="137"/>
      <c r="EE905" s="137"/>
      <c r="EF905" s="137"/>
      <c r="EG905" s="137"/>
      <c r="EH905" s="137"/>
      <c r="EI905" s="137"/>
      <c r="EJ905" s="137"/>
      <c r="EK905" s="137"/>
      <c r="EL905" s="137"/>
      <c r="EM905" s="137"/>
      <c r="EN905" s="137"/>
      <c r="EO905" s="137"/>
      <c r="EP905" s="137"/>
      <c r="EQ905" s="137"/>
      <c r="ER905" s="137"/>
      <c r="ES905" s="137"/>
      <c r="ET905" s="137"/>
      <c r="EU905" s="137"/>
      <c r="EV905" s="137"/>
      <c r="EW905" s="137"/>
      <c r="EX905" s="137"/>
      <c r="EY905" s="137"/>
    </row>
    <row r="906" spans="1:155" ht="15.5">
      <c r="A906" s="222"/>
      <c r="B906" s="221"/>
      <c r="C906" s="220"/>
      <c r="D906" s="219"/>
      <c r="E906" s="218"/>
      <c r="F906" s="218"/>
      <c r="G906" s="218"/>
      <c r="H906" s="218"/>
      <c r="I906" s="218"/>
      <c r="J906" s="217"/>
      <c r="K906" s="216"/>
      <c r="L906" s="215"/>
      <c r="M906" s="214"/>
      <c r="N906" s="719" t="str">
        <f>IF(N904="","",N904/P904)</f>
        <v/>
      </c>
      <c r="O906" s="719"/>
      <c r="P906" s="719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  <c r="DB906" s="137"/>
      <c r="DC906" s="137"/>
      <c r="DD906" s="137"/>
      <c r="DE906" s="137"/>
      <c r="DF906" s="137"/>
      <c r="DG906" s="137"/>
      <c r="DH906" s="137"/>
      <c r="DI906" s="137"/>
      <c r="DJ906" s="137"/>
      <c r="DK906" s="137"/>
      <c r="DL906" s="137"/>
      <c r="DM906" s="137"/>
      <c r="DN906" s="137"/>
      <c r="DO906" s="137"/>
      <c r="DP906" s="137"/>
      <c r="DQ906" s="137"/>
      <c r="DR906" s="137"/>
      <c r="DS906" s="137"/>
      <c r="DT906" s="137"/>
      <c r="DU906" s="137"/>
      <c r="DV906" s="137"/>
      <c r="DW906" s="137"/>
      <c r="DX906" s="137"/>
      <c r="DY906" s="137"/>
      <c r="DZ906" s="137"/>
      <c r="EA906" s="137"/>
      <c r="EB906" s="137"/>
      <c r="EC906" s="137"/>
      <c r="ED906" s="137"/>
      <c r="EE906" s="137"/>
      <c r="EF906" s="137"/>
      <c r="EG906" s="137"/>
      <c r="EH906" s="137"/>
      <c r="EI906" s="137"/>
      <c r="EJ906" s="137"/>
      <c r="EK906" s="137"/>
      <c r="EL906" s="137"/>
      <c r="EM906" s="137"/>
      <c r="EN906" s="137"/>
      <c r="EO906" s="137"/>
      <c r="EP906" s="137"/>
      <c r="EQ906" s="137"/>
      <c r="ER906" s="137"/>
      <c r="ES906" s="137"/>
      <c r="ET906" s="137"/>
      <c r="EU906" s="137"/>
      <c r="EV906" s="137"/>
      <c r="EW906" s="137"/>
      <c r="EX906" s="137"/>
      <c r="EY906" s="137"/>
    </row>
    <row r="907" spans="1:155">
      <c r="A907" s="213"/>
      <c r="B907" s="150"/>
      <c r="C907" s="150"/>
      <c r="D907" s="149"/>
      <c r="E907" s="150"/>
      <c r="F907" s="150"/>
      <c r="G907" s="150"/>
      <c r="H907" s="150"/>
      <c r="I907" s="150"/>
      <c r="J907" s="361"/>
      <c r="K907" s="148"/>
      <c r="L907" s="147"/>
      <c r="M907" s="212"/>
      <c r="N907" s="149"/>
      <c r="O907" s="149"/>
      <c r="P907" s="198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  <c r="DB907" s="137"/>
      <c r="DC907" s="137"/>
      <c r="DD907" s="137"/>
      <c r="DE907" s="137"/>
      <c r="DF907" s="137"/>
      <c r="DG907" s="137"/>
      <c r="DH907" s="137"/>
      <c r="DI907" s="137"/>
      <c r="DJ907" s="137"/>
      <c r="DK907" s="137"/>
      <c r="DL907" s="137"/>
      <c r="DM907" s="137"/>
      <c r="DN907" s="137"/>
      <c r="DO907" s="137"/>
      <c r="DP907" s="137"/>
      <c r="DQ907" s="137"/>
      <c r="DR907" s="137"/>
      <c r="DS907" s="137"/>
      <c r="DT907" s="137"/>
      <c r="DU907" s="137"/>
      <c r="DV907" s="137"/>
      <c r="DW907" s="137"/>
      <c r="DX907" s="137"/>
      <c r="DY907" s="137"/>
      <c r="DZ907" s="137"/>
      <c r="EA907" s="137"/>
      <c r="EB907" s="137"/>
      <c r="EC907" s="137"/>
      <c r="ED907" s="137"/>
      <c r="EE907" s="137"/>
      <c r="EF907" s="137"/>
      <c r="EG907" s="137"/>
      <c r="EH907" s="137"/>
      <c r="EI907" s="137"/>
      <c r="EJ907" s="137"/>
      <c r="EK907" s="137"/>
      <c r="EL907" s="137"/>
      <c r="EM907" s="137"/>
      <c r="EN907" s="137"/>
      <c r="EO907" s="137"/>
      <c r="EP907" s="137"/>
      <c r="EQ907" s="137"/>
      <c r="ER907" s="137"/>
      <c r="ES907" s="137"/>
      <c r="ET907" s="137"/>
      <c r="EU907" s="137"/>
      <c r="EV907" s="137"/>
      <c r="EW907" s="137"/>
      <c r="EX907" s="137"/>
      <c r="EY907" s="137"/>
    </row>
    <row r="908" spans="1:155" s="173" customFormat="1" ht="27" customHeight="1">
      <c r="A908" s="183" t="s">
        <v>57</v>
      </c>
      <c r="B908" s="182"/>
      <c r="C908" s="181"/>
      <c r="D908" s="181"/>
      <c r="E908" s="180"/>
      <c r="F908" s="180"/>
      <c r="G908" s="180"/>
      <c r="H908" s="179"/>
      <c r="I908" s="179"/>
      <c r="J908" s="706" t="str">
        <f>IF(Résultats!$M28="","",Résultats!$M28)</f>
        <v/>
      </c>
      <c r="K908" s="706"/>
      <c r="L908" s="706"/>
      <c r="M908" s="178" t="str">
        <f>"/"</f>
        <v>/</v>
      </c>
      <c r="N908" s="177">
        <f>Résultats!$M$4</f>
        <v>40</v>
      </c>
      <c r="O908" s="176"/>
      <c r="P908" s="175" t="str">
        <f>IF(OR(J908="",J908="Absent(e)",J908="Incomplet"),"",J908/N908)</f>
        <v/>
      </c>
      <c r="Q908" s="174"/>
      <c r="R908" s="174"/>
      <c r="S908" s="174"/>
      <c r="T908" s="174"/>
      <c r="U908" s="174"/>
      <c r="V908" s="174"/>
      <c r="W908" s="174"/>
      <c r="X908" s="174"/>
      <c r="Y908" s="174"/>
      <c r="Z908" s="174"/>
      <c r="AA908" s="174"/>
      <c r="AB908" s="174"/>
      <c r="AC908" s="174"/>
      <c r="AD908" s="174"/>
      <c r="AE908" s="174"/>
      <c r="AF908" s="174"/>
      <c r="AG908" s="174"/>
      <c r="AH908" s="174"/>
      <c r="AI908" s="174"/>
      <c r="AJ908" s="174"/>
      <c r="AK908" s="174"/>
      <c r="AL908" s="174"/>
      <c r="AM908" s="174"/>
      <c r="AN908" s="174"/>
    </row>
    <row r="909" spans="1:155" s="173" customFormat="1" ht="18" customHeight="1">
      <c r="A909" s="707" t="s">
        <v>73</v>
      </c>
      <c r="B909" s="708"/>
      <c r="C909" s="708"/>
      <c r="D909" s="708"/>
      <c r="E909" s="708"/>
      <c r="F909" s="358"/>
      <c r="G909" s="358"/>
      <c r="H909" s="709" t="str">
        <f>IF(OR(Résultats!$AA28="Absent(e)",Résultats!$AA28="Incomplet"),"",Résultats!$AA28)</f>
        <v/>
      </c>
      <c r="I909" s="709"/>
      <c r="J909" s="168" t="str">
        <f>"/"</f>
        <v>/</v>
      </c>
      <c r="K909" s="167">
        <f>Résultats!$AA$2</f>
        <v>19</v>
      </c>
      <c r="L909" s="191"/>
      <c r="M909" s="191"/>
      <c r="N909" s="190"/>
      <c r="O909" s="189"/>
      <c r="P909" s="188"/>
      <c r="R909" s="174"/>
      <c r="S909" s="174"/>
      <c r="T909" s="174"/>
      <c r="U909" s="174"/>
      <c r="V909" s="174"/>
      <c r="W909" s="174"/>
      <c r="X909" s="174"/>
      <c r="Y909" s="174"/>
      <c r="Z909" s="174"/>
      <c r="AA909" s="174"/>
      <c r="AB909" s="174"/>
      <c r="AC909" s="174"/>
      <c r="AD909" s="174"/>
      <c r="AE909" s="174"/>
      <c r="AF909" s="174"/>
      <c r="AG909" s="174"/>
      <c r="AH909" s="174"/>
      <c r="AI909" s="174"/>
      <c r="AJ909" s="174"/>
      <c r="AK909" s="174"/>
      <c r="AL909" s="174"/>
      <c r="AM909" s="174"/>
      <c r="AN909" s="174"/>
    </row>
    <row r="910" spans="1:155" s="173" customFormat="1" ht="13.5" customHeight="1">
      <c r="A910" s="197" t="s">
        <v>139</v>
      </c>
      <c r="B910" s="196"/>
      <c r="C910" s="196"/>
      <c r="D910" s="196"/>
      <c r="E910" s="196"/>
      <c r="F910" s="196"/>
      <c r="G910" s="196"/>
      <c r="H910" s="195"/>
      <c r="I910" s="194"/>
      <c r="J910" s="193"/>
      <c r="K910" s="192"/>
      <c r="L910" s="191"/>
      <c r="M910" s="191"/>
      <c r="N910" s="190"/>
      <c r="O910" s="189"/>
      <c r="P910" s="188"/>
      <c r="R910" s="174"/>
      <c r="S910" s="174"/>
      <c r="T910" s="174"/>
      <c r="U910" s="174"/>
      <c r="V910" s="174"/>
      <c r="W910" s="174"/>
      <c r="X910" s="174"/>
      <c r="Y910" s="174"/>
      <c r="Z910" s="174"/>
      <c r="AA910" s="174"/>
      <c r="AB910" s="174"/>
      <c r="AC910" s="174"/>
      <c r="AD910" s="174"/>
      <c r="AE910" s="174"/>
      <c r="AF910" s="174"/>
      <c r="AG910" s="174"/>
      <c r="AH910" s="174"/>
      <c r="AI910" s="174"/>
      <c r="AJ910" s="174"/>
      <c r="AK910" s="174"/>
      <c r="AL910" s="174"/>
      <c r="AM910" s="174"/>
      <c r="AN910" s="174"/>
    </row>
    <row r="911" spans="1:155" s="173" customFormat="1" ht="13.5" customHeight="1">
      <c r="A911" s="197" t="s">
        <v>142</v>
      </c>
      <c r="B911" s="196"/>
      <c r="C911" s="196"/>
      <c r="D911" s="196"/>
      <c r="E911" s="196"/>
      <c r="F911" s="196"/>
      <c r="G911" s="196"/>
      <c r="H911" s="195"/>
      <c r="I911" s="194"/>
      <c r="J911" s="193"/>
      <c r="K911" s="192"/>
      <c r="L911" s="191"/>
      <c r="M911" s="191"/>
      <c r="N911" s="190"/>
      <c r="O911" s="189"/>
      <c r="P911" s="188"/>
      <c r="R911" s="174"/>
      <c r="S911" s="174"/>
      <c r="T911" s="174"/>
      <c r="U911" s="174"/>
      <c r="V911" s="174"/>
      <c r="W911" s="174"/>
      <c r="X911" s="174"/>
      <c r="Y911" s="174"/>
      <c r="Z911" s="174"/>
      <c r="AA911" s="174"/>
      <c r="AB911" s="174"/>
      <c r="AC911" s="174"/>
      <c r="AD911" s="174"/>
      <c r="AE911" s="174"/>
      <c r="AF911" s="174"/>
      <c r="AG911" s="174"/>
      <c r="AH911" s="174"/>
      <c r="AI911" s="174"/>
      <c r="AJ911" s="174"/>
      <c r="AK911" s="174"/>
      <c r="AL911" s="174"/>
      <c r="AM911" s="174"/>
      <c r="AN911" s="174"/>
    </row>
    <row r="912" spans="1:155" s="186" customFormat="1" ht="13.5" customHeight="1">
      <c r="A912" s="197" t="s">
        <v>74</v>
      </c>
      <c r="B912" s="211"/>
      <c r="C912" s="211"/>
      <c r="D912" s="211"/>
      <c r="E912" s="211"/>
      <c r="F912" s="211"/>
      <c r="G912" s="211"/>
      <c r="H912" s="210"/>
      <c r="I912" s="209"/>
      <c r="J912" s="208"/>
      <c r="K912" s="208"/>
      <c r="L912" s="208"/>
      <c r="M912" s="208"/>
      <c r="N912" s="207"/>
      <c r="O912" s="206"/>
      <c r="P912" s="205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</row>
    <row r="913" spans="1:155" s="186" customFormat="1" ht="13.5" customHeight="1">
      <c r="A913" s="197" t="s">
        <v>84</v>
      </c>
      <c r="B913" s="211"/>
      <c r="C913" s="211"/>
      <c r="D913" s="211"/>
      <c r="E913" s="211"/>
      <c r="F913" s="211"/>
      <c r="G913" s="211"/>
      <c r="H913" s="210"/>
      <c r="I913" s="209"/>
      <c r="J913" s="208"/>
      <c r="K913" s="208"/>
      <c r="L913" s="208"/>
      <c r="M913" s="208"/>
      <c r="N913" s="207"/>
      <c r="O913" s="206"/>
      <c r="P913" s="205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</row>
    <row r="914" spans="1:155" s="203" customFormat="1" ht="13.5" customHeight="1">
      <c r="A914" s="197" t="s">
        <v>75</v>
      </c>
      <c r="B914" s="211"/>
      <c r="C914" s="211"/>
      <c r="D914" s="211"/>
      <c r="E914" s="211"/>
      <c r="F914" s="211"/>
      <c r="G914" s="211"/>
      <c r="H914" s="210"/>
      <c r="I914" s="209"/>
      <c r="J914" s="208"/>
      <c r="K914" s="208"/>
      <c r="L914" s="208"/>
      <c r="M914" s="208"/>
      <c r="N914" s="207"/>
      <c r="O914" s="206"/>
      <c r="P914" s="205"/>
      <c r="R914" s="204"/>
      <c r="S914" s="204"/>
      <c r="T914" s="204"/>
      <c r="U914" s="204"/>
      <c r="V914" s="204"/>
      <c r="W914" s="204"/>
      <c r="X914" s="204"/>
      <c r="Y914" s="204"/>
      <c r="Z914" s="204"/>
      <c r="AA914" s="204"/>
      <c r="AB914" s="204"/>
      <c r="AC914" s="204"/>
      <c r="AD914" s="204"/>
      <c r="AE914" s="204"/>
      <c r="AF914" s="204"/>
      <c r="AG914" s="204"/>
      <c r="AH914" s="204"/>
      <c r="AI914" s="204"/>
      <c r="AJ914" s="204"/>
      <c r="AK914" s="204"/>
      <c r="AL914" s="204"/>
      <c r="AM914" s="204"/>
      <c r="AN914" s="204"/>
    </row>
    <row r="915" spans="1:155" ht="30" customHeight="1">
      <c r="A915" s="703" t="s">
        <v>54</v>
      </c>
      <c r="B915" s="704"/>
      <c r="C915" s="704"/>
      <c r="D915" s="704"/>
      <c r="E915" s="704"/>
      <c r="F915" s="360"/>
      <c r="G915" s="360"/>
      <c r="H915" s="705" t="str">
        <f>IF(OR(Résultats!$AN28="Absent(e)",Résultats!$AN28="Incomplet"),"",Résultats!$AN28)</f>
        <v/>
      </c>
      <c r="I915" s="705"/>
      <c r="J915" s="172" t="str">
        <f>"/"</f>
        <v>/</v>
      </c>
      <c r="K915" s="171">
        <f>Résultats!$AN$2</f>
        <v>21</v>
      </c>
      <c r="L915" s="202"/>
      <c r="M915" s="202"/>
      <c r="N915" s="201"/>
      <c r="O915" s="200"/>
      <c r="P915" s="199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  <c r="DB915" s="137"/>
      <c r="DC915" s="137"/>
      <c r="DD915" s="137"/>
      <c r="DE915" s="137"/>
      <c r="DF915" s="137"/>
      <c r="DG915" s="137"/>
      <c r="DH915" s="137"/>
      <c r="DI915" s="137"/>
      <c r="DJ915" s="137"/>
      <c r="DK915" s="137"/>
      <c r="DL915" s="137"/>
      <c r="DM915" s="137"/>
      <c r="DN915" s="137"/>
      <c r="DO915" s="137"/>
      <c r="DP915" s="137"/>
      <c r="DQ915" s="137"/>
      <c r="DR915" s="137"/>
      <c r="DS915" s="137"/>
      <c r="DT915" s="137"/>
      <c r="DU915" s="137"/>
      <c r="DV915" s="137"/>
      <c r="DW915" s="137"/>
      <c r="DX915" s="137"/>
      <c r="DY915" s="137"/>
      <c r="DZ915" s="137"/>
      <c r="EA915" s="137"/>
      <c r="EB915" s="137"/>
      <c r="EC915" s="137"/>
      <c r="ED915" s="137"/>
      <c r="EE915" s="137"/>
      <c r="EF915" s="137"/>
      <c r="EG915" s="137"/>
      <c r="EH915" s="137"/>
      <c r="EI915" s="137"/>
      <c r="EJ915" s="137"/>
      <c r="EK915" s="137"/>
      <c r="EL915" s="137"/>
      <c r="EM915" s="137"/>
      <c r="EN915" s="137"/>
      <c r="EO915" s="137"/>
      <c r="EP915" s="137"/>
      <c r="EQ915" s="137"/>
      <c r="ER915" s="137"/>
      <c r="ES915" s="137"/>
      <c r="ET915" s="137"/>
      <c r="EU915" s="137"/>
      <c r="EV915" s="137"/>
      <c r="EW915" s="137"/>
      <c r="EX915" s="137"/>
      <c r="EY915" s="137"/>
    </row>
    <row r="916" spans="1:155" s="151" customFormat="1" ht="13.5" customHeight="1">
      <c r="A916" s="161" t="s">
        <v>76</v>
      </c>
      <c r="B916" s="162"/>
      <c r="C916" s="162"/>
      <c r="D916" s="162"/>
      <c r="E916" s="160"/>
      <c r="F916" s="160"/>
      <c r="G916" s="160"/>
      <c r="H916" s="156"/>
      <c r="I916" s="156"/>
      <c r="J916" s="155"/>
      <c r="K916" s="155"/>
      <c r="L916" s="155"/>
      <c r="M916" s="155"/>
      <c r="N916" s="154"/>
      <c r="O916" s="153"/>
      <c r="P916" s="152"/>
    </row>
    <row r="917" spans="1:155" s="151" customFormat="1" ht="13.5" customHeight="1">
      <c r="A917" s="161" t="s">
        <v>77</v>
      </c>
      <c r="B917" s="162"/>
      <c r="C917" s="162"/>
      <c r="D917" s="162"/>
      <c r="E917" s="160"/>
      <c r="F917" s="160"/>
      <c r="G917" s="160"/>
      <c r="H917" s="156"/>
      <c r="I917" s="156"/>
      <c r="J917" s="155"/>
      <c r="K917" s="155"/>
      <c r="L917" s="155"/>
      <c r="M917" s="155"/>
      <c r="N917" s="154"/>
      <c r="O917" s="153"/>
      <c r="P917" s="152"/>
    </row>
    <row r="918" spans="1:155" s="151" customFormat="1" ht="13.5" customHeight="1">
      <c r="A918" s="161" t="s">
        <v>78</v>
      </c>
      <c r="B918" s="162"/>
      <c r="C918" s="162"/>
      <c r="D918" s="162"/>
      <c r="E918" s="160"/>
      <c r="F918" s="160"/>
      <c r="G918" s="160"/>
      <c r="H918" s="156"/>
      <c r="I918" s="156"/>
      <c r="J918" s="155"/>
      <c r="K918" s="155"/>
      <c r="L918" s="155"/>
      <c r="M918" s="155"/>
      <c r="N918" s="154"/>
      <c r="O918" s="153"/>
      <c r="P918" s="152"/>
    </row>
    <row r="919" spans="1:155" s="151" customFormat="1" ht="13.5" customHeight="1">
      <c r="A919" s="444" t="s">
        <v>141</v>
      </c>
      <c r="B919" s="160"/>
      <c r="C919" s="160"/>
      <c r="D919" s="160"/>
      <c r="E919" s="160"/>
      <c r="F919" s="160"/>
      <c r="G919" s="160"/>
      <c r="H919" s="156"/>
      <c r="I919" s="156"/>
      <c r="J919" s="155"/>
      <c r="K919" s="155"/>
      <c r="L919" s="155"/>
      <c r="M919" s="155"/>
      <c r="N919" s="154"/>
      <c r="O919" s="153"/>
      <c r="P919" s="152"/>
    </row>
    <row r="920" spans="1:155" s="151" customFormat="1" ht="15" customHeight="1">
      <c r="A920" s="321"/>
      <c r="B920" s="160"/>
      <c r="C920" s="160"/>
      <c r="D920" s="160"/>
      <c r="E920" s="160"/>
      <c r="F920" s="160"/>
      <c r="G920" s="160"/>
      <c r="H920" s="156"/>
      <c r="I920" s="156"/>
      <c r="J920" s="155"/>
      <c r="K920" s="155"/>
      <c r="L920" s="155"/>
      <c r="M920" s="155"/>
      <c r="N920" s="154"/>
      <c r="O920" s="153"/>
      <c r="P920" s="153"/>
    </row>
    <row r="921" spans="1:155" s="173" customFormat="1" ht="27" customHeight="1">
      <c r="A921" s="183" t="s">
        <v>58</v>
      </c>
      <c r="B921" s="182"/>
      <c r="C921" s="181"/>
      <c r="D921" s="181"/>
      <c r="E921" s="180"/>
      <c r="F921" s="180"/>
      <c r="G921" s="180"/>
      <c r="H921" s="179"/>
      <c r="I921" s="179"/>
      <c r="J921" s="706" t="str">
        <f>IF(OR(Résultats!$O28="",Résultats!$O28="Incomplet"),"",Résultats!$O28)</f>
        <v/>
      </c>
      <c r="K921" s="706"/>
      <c r="L921" s="706"/>
      <c r="M921" s="178" t="str">
        <f>"/"</f>
        <v>/</v>
      </c>
      <c r="N921" s="177">
        <f>Résultats!$O$4</f>
        <v>40</v>
      </c>
      <c r="O921" s="176"/>
      <c r="P921" s="175" t="str">
        <f>IF(OR(J921="",J921="Absent(e)",J921="Incomplet"),"",J921/N921)</f>
        <v/>
      </c>
      <c r="Q921" s="174"/>
      <c r="R921" s="174"/>
      <c r="S921" s="174"/>
      <c r="T921" s="174"/>
      <c r="U921" s="174"/>
      <c r="V921" s="174"/>
      <c r="W921" s="174"/>
      <c r="X921" s="174"/>
      <c r="Y921" s="174"/>
      <c r="Z921" s="174"/>
      <c r="AA921" s="174"/>
      <c r="AB921" s="174"/>
      <c r="AC921" s="174"/>
      <c r="AD921" s="174"/>
      <c r="AE921" s="174"/>
      <c r="AF921" s="174"/>
      <c r="AG921" s="174"/>
      <c r="AH921" s="174"/>
      <c r="AI921" s="174"/>
      <c r="AJ921" s="174"/>
      <c r="AK921" s="174"/>
      <c r="AL921" s="174"/>
      <c r="AM921" s="174"/>
      <c r="AN921" s="174"/>
    </row>
    <row r="922" spans="1:155" ht="14">
      <c r="A922" s="707" t="s">
        <v>60</v>
      </c>
      <c r="B922" s="708"/>
      <c r="C922" s="708"/>
      <c r="D922" s="708"/>
      <c r="E922" s="708"/>
      <c r="F922" s="358"/>
      <c r="G922" s="358"/>
      <c r="H922" s="709" t="str">
        <f>IF(OR(Résultats!$AY28="a",Résultats!$AY28="A",Résultats!$AY28=""),"",Résultats!$AY28)</f>
        <v/>
      </c>
      <c r="I922" s="709"/>
      <c r="J922" s="168" t="str">
        <f>"/"</f>
        <v>/</v>
      </c>
      <c r="K922" s="171">
        <f>Résultats!$AY$2</f>
        <v>18</v>
      </c>
      <c r="L922" s="166"/>
      <c r="M922" s="166"/>
      <c r="N922" s="165"/>
      <c r="O922" s="170"/>
      <c r="P922" s="164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  <c r="DB922" s="137"/>
      <c r="DC922" s="137"/>
      <c r="DD922" s="137"/>
      <c r="DE922" s="137"/>
      <c r="DF922" s="137"/>
      <c r="DG922" s="137"/>
      <c r="DH922" s="137"/>
      <c r="DI922" s="137"/>
      <c r="DJ922" s="137"/>
      <c r="DK922" s="137"/>
      <c r="DL922" s="137"/>
      <c r="DM922" s="137"/>
      <c r="DN922" s="137"/>
      <c r="DO922" s="137"/>
      <c r="DP922" s="137"/>
      <c r="DQ922" s="137"/>
      <c r="DR922" s="137"/>
      <c r="DS922" s="137"/>
      <c r="DT922" s="137"/>
      <c r="DU922" s="137"/>
      <c r="DV922" s="137"/>
      <c r="DW922" s="137"/>
      <c r="DX922" s="137"/>
      <c r="DY922" s="137"/>
      <c r="DZ922" s="137"/>
      <c r="EA922" s="137"/>
      <c r="EB922" s="137"/>
      <c r="EC922" s="137"/>
      <c r="ED922" s="137"/>
      <c r="EE922" s="137"/>
      <c r="EF922" s="137"/>
      <c r="EG922" s="137"/>
      <c r="EH922" s="137"/>
      <c r="EI922" s="137"/>
      <c r="EJ922" s="137"/>
      <c r="EK922" s="137"/>
      <c r="EL922" s="137"/>
      <c r="EM922" s="137"/>
      <c r="EN922" s="137"/>
      <c r="EO922" s="137"/>
      <c r="EP922" s="137"/>
      <c r="EQ922" s="137"/>
      <c r="ER922" s="137"/>
      <c r="ES922" s="137"/>
      <c r="ET922" s="137"/>
      <c r="EU922" s="137"/>
      <c r="EV922" s="137"/>
      <c r="EW922" s="137"/>
      <c r="EX922" s="137"/>
      <c r="EY922" s="137"/>
    </row>
    <row r="923" spans="1:155" s="173" customFormat="1" ht="13.5" customHeight="1">
      <c r="A923" s="197" t="s">
        <v>79</v>
      </c>
      <c r="B923" s="358"/>
      <c r="C923" s="358"/>
      <c r="D923" s="358"/>
      <c r="E923" s="358"/>
      <c r="F923" s="358"/>
      <c r="G923" s="358"/>
      <c r="H923" s="359"/>
      <c r="I923" s="359"/>
      <c r="J923" s="168"/>
      <c r="K923" s="167"/>
      <c r="L923" s="166"/>
      <c r="M923" s="166"/>
      <c r="N923" s="165"/>
      <c r="O923" s="170"/>
      <c r="P923" s="164"/>
      <c r="Q923" s="174"/>
      <c r="R923" s="174"/>
      <c r="S923" s="174"/>
      <c r="T923" s="174"/>
      <c r="U923" s="174"/>
      <c r="V923" s="174"/>
      <c r="W923" s="174"/>
      <c r="X923" s="174"/>
      <c r="Y923" s="174"/>
      <c r="Z923" s="174"/>
      <c r="AA923" s="174"/>
      <c r="AB923" s="174"/>
      <c r="AC923" s="174"/>
      <c r="AD923" s="174"/>
      <c r="AE923" s="174"/>
      <c r="AF923" s="174"/>
      <c r="AG923" s="174"/>
      <c r="AH923" s="174"/>
      <c r="AI923" s="174"/>
      <c r="AJ923" s="174"/>
      <c r="AK923" s="174"/>
      <c r="AL923" s="174"/>
      <c r="AM923" s="174"/>
      <c r="AN923" s="174"/>
    </row>
    <row r="924" spans="1:155" s="173" customFormat="1" ht="13.5" customHeight="1">
      <c r="A924" s="197" t="s">
        <v>143</v>
      </c>
      <c r="B924" s="358"/>
      <c r="C924" s="358"/>
      <c r="D924" s="358"/>
      <c r="E924" s="358"/>
      <c r="F924" s="358"/>
      <c r="G924" s="358"/>
      <c r="H924" s="359"/>
      <c r="I924" s="359"/>
      <c r="J924" s="168"/>
      <c r="K924" s="167"/>
      <c r="L924" s="166"/>
      <c r="M924" s="166"/>
      <c r="N924" s="165"/>
      <c r="O924" s="170"/>
      <c r="P924" s="164"/>
      <c r="R924" s="174"/>
      <c r="S924" s="174"/>
      <c r="T924" s="174"/>
      <c r="U924" s="174"/>
      <c r="V924" s="174"/>
      <c r="W924" s="174"/>
      <c r="X924" s="174"/>
      <c r="Y924" s="174"/>
      <c r="Z924" s="174"/>
      <c r="AA924" s="174"/>
      <c r="AB924" s="174"/>
      <c r="AC924" s="174"/>
      <c r="AD924" s="174"/>
      <c r="AE924" s="174"/>
      <c r="AF924" s="174"/>
      <c r="AG924" s="174"/>
      <c r="AH924" s="174"/>
      <c r="AI924" s="174"/>
      <c r="AJ924" s="174"/>
      <c r="AK924" s="174"/>
      <c r="AL924" s="174"/>
      <c r="AM924" s="174"/>
      <c r="AN924" s="174"/>
    </row>
    <row r="925" spans="1:155" s="173" customFormat="1" ht="13.5" customHeight="1">
      <c r="A925" s="197" t="s">
        <v>80</v>
      </c>
      <c r="B925" s="358"/>
      <c r="C925" s="358"/>
      <c r="D925" s="358"/>
      <c r="E925" s="358"/>
      <c r="F925" s="358"/>
      <c r="G925" s="358"/>
      <c r="H925" s="359"/>
      <c r="I925" s="359"/>
      <c r="J925" s="168"/>
      <c r="K925" s="167"/>
      <c r="L925" s="166"/>
      <c r="M925" s="166"/>
      <c r="N925" s="165"/>
      <c r="O925" s="170"/>
      <c r="P925" s="164"/>
      <c r="R925" s="174"/>
      <c r="S925" s="174"/>
      <c r="T925" s="174"/>
      <c r="U925" s="174"/>
      <c r="V925" s="174"/>
      <c r="W925" s="174"/>
      <c r="X925" s="174"/>
      <c r="Y925" s="174"/>
      <c r="Z925" s="174"/>
      <c r="AA925" s="174"/>
      <c r="AB925" s="174"/>
      <c r="AC925" s="174"/>
      <c r="AD925" s="174"/>
      <c r="AE925" s="174"/>
      <c r="AF925" s="174"/>
      <c r="AG925" s="174"/>
      <c r="AH925" s="174"/>
      <c r="AI925" s="174"/>
      <c r="AJ925" s="174"/>
      <c r="AK925" s="174"/>
      <c r="AL925" s="174"/>
      <c r="AM925" s="174"/>
      <c r="AN925" s="174"/>
    </row>
    <row r="926" spans="1:155" s="173" customFormat="1" ht="13.5" customHeight="1">
      <c r="A926" s="320" t="s">
        <v>85</v>
      </c>
      <c r="B926" s="358"/>
      <c r="C926" s="358"/>
      <c r="D926" s="358"/>
      <c r="E926" s="358"/>
      <c r="F926" s="358"/>
      <c r="G926" s="358"/>
      <c r="H926" s="359"/>
      <c r="I926" s="359"/>
      <c r="J926" s="168"/>
      <c r="K926" s="167"/>
      <c r="L926" s="166"/>
      <c r="M926" s="166"/>
      <c r="N926" s="165"/>
      <c r="O926" s="170"/>
      <c r="P926" s="164"/>
      <c r="R926" s="174"/>
      <c r="S926" s="174"/>
      <c r="T926" s="174"/>
      <c r="U926" s="174"/>
      <c r="V926" s="174"/>
      <c r="W926" s="174"/>
      <c r="X926" s="174"/>
      <c r="Y926" s="174"/>
      <c r="Z926" s="174"/>
      <c r="AA926" s="174"/>
      <c r="AB926" s="174"/>
      <c r="AC926" s="174"/>
      <c r="AD926" s="174"/>
      <c r="AE926" s="174"/>
      <c r="AF926" s="174"/>
      <c r="AG926" s="174"/>
      <c r="AH926" s="174"/>
      <c r="AI926" s="174"/>
      <c r="AJ926" s="174"/>
      <c r="AK926" s="174"/>
      <c r="AL926" s="174"/>
      <c r="AM926" s="174"/>
      <c r="AN926" s="174"/>
    </row>
    <row r="927" spans="1:155" s="186" customFormat="1" ht="18" customHeight="1">
      <c r="A927" s="710" t="s">
        <v>65</v>
      </c>
      <c r="B927" s="711"/>
      <c r="C927" s="711"/>
      <c r="D927" s="711"/>
      <c r="E927" s="711"/>
      <c r="F927" s="711"/>
      <c r="G927" s="711"/>
      <c r="H927" s="709" t="str">
        <f>IF(OR(Résultats!$BK28="Absent(e)",Résultats!$BK28="Incomplet"),"",Résultats!$BK28)</f>
        <v/>
      </c>
      <c r="I927" s="709"/>
      <c r="J927" s="172" t="str">
        <f>"/"</f>
        <v>/</v>
      </c>
      <c r="K927" s="171">
        <f>Résultats!$BK$2</f>
        <v>22</v>
      </c>
      <c r="L927" s="166"/>
      <c r="M927" s="166"/>
      <c r="N927" s="165"/>
      <c r="O927" s="170"/>
      <c r="P927" s="164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</row>
    <row r="928" spans="1:155" s="184" customFormat="1" ht="13.5" customHeight="1">
      <c r="A928" s="161" t="s">
        <v>81</v>
      </c>
      <c r="B928" s="162"/>
      <c r="C928" s="162"/>
      <c r="D928" s="162"/>
      <c r="E928" s="160"/>
      <c r="F928" s="159"/>
      <c r="G928" s="158"/>
      <c r="H928" s="157"/>
      <c r="I928" s="156"/>
      <c r="J928" s="155"/>
      <c r="K928" s="155"/>
      <c r="L928" s="155"/>
      <c r="M928" s="155"/>
      <c r="N928" s="154"/>
      <c r="O928" s="153"/>
      <c r="P928" s="152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  <c r="AC928" s="185"/>
      <c r="AD928" s="185"/>
      <c r="AE928" s="185"/>
      <c r="AF928" s="185"/>
      <c r="AG928" s="185"/>
      <c r="AH928" s="185"/>
      <c r="AI928" s="185"/>
      <c r="AJ928" s="185"/>
      <c r="AK928" s="185"/>
      <c r="AL928" s="185"/>
      <c r="AM928" s="185"/>
      <c r="AN928" s="185"/>
    </row>
    <row r="929" spans="1:155" s="173" customFormat="1" ht="13.5" customHeight="1">
      <c r="A929" s="161" t="s">
        <v>83</v>
      </c>
      <c r="B929" s="162"/>
      <c r="C929" s="162"/>
      <c r="D929" s="162"/>
      <c r="E929" s="160"/>
      <c r="F929" s="159"/>
      <c r="G929" s="158"/>
      <c r="H929" s="157"/>
      <c r="I929" s="156"/>
      <c r="J929" s="155"/>
      <c r="K929" s="155"/>
      <c r="L929" s="155"/>
      <c r="M929" s="155"/>
      <c r="N929" s="154"/>
      <c r="O929" s="153"/>
      <c r="P929" s="152"/>
      <c r="Q929" s="174"/>
      <c r="R929" s="174"/>
      <c r="S929" s="174"/>
      <c r="T929" s="174"/>
      <c r="U929" s="174"/>
      <c r="V929" s="174"/>
      <c r="W929" s="174"/>
      <c r="X929" s="174"/>
      <c r="Y929" s="174"/>
      <c r="Z929" s="174"/>
      <c r="AA929" s="174"/>
      <c r="AB929" s="174"/>
      <c r="AC929" s="174"/>
      <c r="AD929" s="174"/>
      <c r="AE929" s="174"/>
      <c r="AF929" s="174"/>
      <c r="AG929" s="174"/>
      <c r="AH929" s="174"/>
      <c r="AI929" s="174"/>
      <c r="AJ929" s="174"/>
      <c r="AK929" s="174"/>
      <c r="AL929" s="174"/>
      <c r="AM929" s="174"/>
      <c r="AN929" s="174"/>
    </row>
    <row r="930" spans="1:155" s="163" customFormat="1" ht="13.5" customHeight="1">
      <c r="A930" s="161" t="s">
        <v>82</v>
      </c>
      <c r="B930" s="160"/>
      <c r="C930" s="160"/>
      <c r="D930" s="160"/>
      <c r="E930" s="160"/>
      <c r="F930" s="159"/>
      <c r="G930" s="158"/>
      <c r="H930" s="157"/>
      <c r="I930" s="156"/>
      <c r="J930" s="155"/>
      <c r="K930" s="155"/>
      <c r="L930" s="155"/>
      <c r="M930" s="155"/>
      <c r="N930" s="154"/>
      <c r="O930" s="153"/>
      <c r="P930" s="152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</row>
    <row r="931" spans="1:155">
      <c r="A931" s="363"/>
      <c r="B931" s="150"/>
      <c r="C931" s="150"/>
      <c r="D931" s="149"/>
      <c r="E931" s="361"/>
      <c r="F931" s="361"/>
      <c r="G931" s="361"/>
      <c r="H931" s="361"/>
      <c r="I931" s="361"/>
      <c r="J931" s="361"/>
      <c r="K931" s="148"/>
      <c r="L931" s="147"/>
      <c r="M931" s="146"/>
      <c r="N931" s="361"/>
      <c r="O931" s="361"/>
      <c r="P931" s="361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  <c r="DB931" s="137"/>
      <c r="DC931" s="137"/>
      <c r="DD931" s="137"/>
      <c r="DE931" s="137"/>
      <c r="DF931" s="137"/>
      <c r="DG931" s="137"/>
      <c r="DH931" s="137"/>
      <c r="DI931" s="137"/>
      <c r="DJ931" s="137"/>
      <c r="DK931" s="137"/>
      <c r="DL931" s="137"/>
      <c r="DM931" s="137"/>
      <c r="DN931" s="137"/>
      <c r="DO931" s="137"/>
      <c r="DP931" s="137"/>
      <c r="DQ931" s="137"/>
      <c r="DR931" s="137"/>
      <c r="DS931" s="137"/>
      <c r="DT931" s="137"/>
      <c r="DU931" s="137"/>
      <c r="DV931" s="137"/>
      <c r="DW931" s="137"/>
      <c r="DX931" s="137"/>
      <c r="DY931" s="137"/>
      <c r="DZ931" s="137"/>
      <c r="EA931" s="137"/>
      <c r="EB931" s="137"/>
      <c r="EC931" s="137"/>
      <c r="ED931" s="137"/>
      <c r="EE931" s="137"/>
      <c r="EF931" s="137"/>
      <c r="EG931" s="137"/>
      <c r="EH931" s="137"/>
      <c r="EI931" s="137"/>
      <c r="EJ931" s="137"/>
      <c r="EK931" s="137"/>
      <c r="EL931" s="137"/>
      <c r="EM931" s="137"/>
      <c r="EN931" s="137"/>
      <c r="EO931" s="137"/>
      <c r="EP931" s="137"/>
      <c r="EQ931" s="137"/>
      <c r="ER931" s="137"/>
      <c r="ES931" s="137"/>
      <c r="ET931" s="137"/>
      <c r="EU931" s="137"/>
      <c r="EV931" s="137"/>
      <c r="EW931" s="137"/>
      <c r="EX931" s="137"/>
      <c r="EY931" s="137"/>
    </row>
    <row r="932" spans="1:155">
      <c r="A932" s="363"/>
      <c r="B932" s="150"/>
      <c r="C932" s="150"/>
      <c r="D932" s="149"/>
      <c r="E932" s="361"/>
      <c r="F932" s="361"/>
      <c r="G932" s="361"/>
      <c r="H932" s="361"/>
      <c r="I932" s="361"/>
      <c r="J932" s="361"/>
      <c r="K932" s="148"/>
      <c r="L932" s="147"/>
      <c r="M932" s="146"/>
      <c r="N932" s="361"/>
      <c r="O932" s="361"/>
      <c r="P932" s="361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  <c r="DB932" s="137"/>
      <c r="DC932" s="137"/>
      <c r="DD932" s="137"/>
      <c r="DE932" s="137"/>
      <c r="DF932" s="137"/>
      <c r="DG932" s="137"/>
      <c r="DH932" s="137"/>
      <c r="DI932" s="137"/>
      <c r="DJ932" s="137"/>
      <c r="DK932" s="137"/>
      <c r="DL932" s="137"/>
      <c r="DM932" s="137"/>
      <c r="DN932" s="137"/>
      <c r="DO932" s="137"/>
      <c r="DP932" s="137"/>
      <c r="DQ932" s="137"/>
      <c r="DR932" s="137"/>
      <c r="DS932" s="137"/>
      <c r="DT932" s="137"/>
      <c r="DU932" s="137"/>
      <c r="DV932" s="137"/>
      <c r="DW932" s="137"/>
      <c r="DX932" s="137"/>
      <c r="DY932" s="137"/>
      <c r="DZ932" s="137"/>
      <c r="EA932" s="137"/>
      <c r="EB932" s="137"/>
      <c r="EC932" s="137"/>
      <c r="ED932" s="137"/>
      <c r="EE932" s="137"/>
      <c r="EF932" s="137"/>
      <c r="EG932" s="137"/>
      <c r="EH932" s="137"/>
      <c r="EI932" s="137"/>
      <c r="EJ932" s="137"/>
      <c r="EK932" s="137"/>
      <c r="EL932" s="137"/>
      <c r="EM932" s="137"/>
      <c r="EN932" s="137"/>
      <c r="EO932" s="137"/>
      <c r="EP932" s="137"/>
      <c r="EQ932" s="137"/>
      <c r="ER932" s="137"/>
      <c r="ES932" s="137"/>
      <c r="ET932" s="137"/>
      <c r="EU932" s="137"/>
      <c r="EV932" s="137"/>
      <c r="EW932" s="137"/>
      <c r="EX932" s="137"/>
      <c r="EY932" s="137"/>
    </row>
    <row r="934" spans="1:155" ht="15.5">
      <c r="A934" s="721"/>
      <c r="B934" s="721"/>
      <c r="C934" s="721"/>
      <c r="D934" s="721"/>
      <c r="E934" s="721"/>
      <c r="F934" s="721"/>
      <c r="G934" s="721"/>
      <c r="H934" s="721"/>
      <c r="I934" s="721"/>
      <c r="J934" s="721"/>
      <c r="K934" s="721"/>
      <c r="L934" s="721"/>
      <c r="M934" s="721"/>
      <c r="N934" s="721"/>
      <c r="O934" s="721"/>
      <c r="P934" s="721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  <c r="DB934" s="137"/>
      <c r="DC934" s="137"/>
      <c r="DD934" s="137"/>
      <c r="DE934" s="137"/>
      <c r="DF934" s="137"/>
      <c r="DG934" s="137"/>
      <c r="DH934" s="137"/>
      <c r="DI934" s="137"/>
      <c r="DJ934" s="137"/>
      <c r="DK934" s="137"/>
      <c r="DL934" s="137"/>
      <c r="DM934" s="137"/>
      <c r="DN934" s="137"/>
      <c r="DO934" s="137"/>
      <c r="DP934" s="137"/>
      <c r="DQ934" s="137"/>
      <c r="DR934" s="137"/>
      <c r="DS934" s="137"/>
      <c r="DT934" s="137"/>
      <c r="DU934" s="137"/>
      <c r="DV934" s="137"/>
      <c r="DW934" s="137"/>
      <c r="DX934" s="137"/>
      <c r="DY934" s="137"/>
      <c r="DZ934" s="137"/>
      <c r="EA934" s="137"/>
      <c r="EB934" s="137"/>
      <c r="EC934" s="137"/>
      <c r="ED934" s="137"/>
      <c r="EE934" s="137"/>
      <c r="EF934" s="137"/>
      <c r="EG934" s="137"/>
      <c r="EH934" s="137"/>
      <c r="EI934" s="137"/>
      <c r="EJ934" s="137"/>
      <c r="EK934" s="137"/>
      <c r="EL934" s="137"/>
      <c r="EM934" s="137"/>
      <c r="EN934" s="137"/>
      <c r="EO934" s="137"/>
      <c r="EP934" s="137"/>
      <c r="EQ934" s="137"/>
      <c r="ER934" s="137"/>
      <c r="ES934" s="137"/>
      <c r="ET934" s="137"/>
      <c r="EU934" s="137"/>
      <c r="EV934" s="137"/>
      <c r="EW934" s="137"/>
      <c r="EX934" s="137"/>
      <c r="EY934" s="137"/>
    </row>
    <row r="935" spans="1:155" ht="15.5">
      <c r="A935" s="722" t="s">
        <v>43</v>
      </c>
      <c r="B935" s="722"/>
      <c r="C935" s="722"/>
      <c r="D935" s="722"/>
      <c r="E935" s="722"/>
      <c r="F935" s="722"/>
      <c r="G935" s="722"/>
      <c r="H935" s="722"/>
      <c r="I935" s="722"/>
      <c r="J935" s="722"/>
      <c r="K935" s="722"/>
      <c r="L935" s="722"/>
      <c r="M935" s="722"/>
      <c r="N935" s="722"/>
      <c r="O935" s="722"/>
      <c r="P935" s="722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  <c r="DB935" s="137"/>
      <c r="DC935" s="137"/>
      <c r="DD935" s="137"/>
      <c r="DE935" s="137"/>
      <c r="DF935" s="137"/>
      <c r="DG935" s="137"/>
      <c r="DH935" s="137"/>
      <c r="DI935" s="137"/>
      <c r="DJ935" s="137"/>
      <c r="DK935" s="137"/>
      <c r="DL935" s="137"/>
      <c r="DM935" s="137"/>
      <c r="DN935" s="137"/>
      <c r="DO935" s="137"/>
      <c r="DP935" s="137"/>
      <c r="DQ935" s="137"/>
      <c r="DR935" s="137"/>
      <c r="DS935" s="137"/>
      <c r="DT935" s="137"/>
      <c r="DU935" s="137"/>
      <c r="DV935" s="137"/>
      <c r="DW935" s="137"/>
      <c r="DX935" s="137"/>
      <c r="DY935" s="137"/>
      <c r="DZ935" s="137"/>
      <c r="EA935" s="137"/>
      <c r="EB935" s="137"/>
      <c r="EC935" s="137"/>
      <c r="ED935" s="137"/>
      <c r="EE935" s="137"/>
      <c r="EF935" s="137"/>
      <c r="EG935" s="137"/>
      <c r="EH935" s="137"/>
      <c r="EI935" s="137"/>
      <c r="EJ935" s="137"/>
      <c r="EK935" s="137"/>
      <c r="EL935" s="137"/>
      <c r="EM935" s="137"/>
      <c r="EN935" s="137"/>
      <c r="EO935" s="137"/>
      <c r="EP935" s="137"/>
      <c r="EQ935" s="137"/>
      <c r="ER935" s="137"/>
      <c r="ES935" s="137"/>
      <c r="ET935" s="137"/>
      <c r="EU935" s="137"/>
      <c r="EV935" s="137"/>
      <c r="EW935" s="137"/>
      <c r="EX935" s="137"/>
      <c r="EY935" s="137"/>
    </row>
    <row r="936" spans="1:155">
      <c r="A936" s="213"/>
      <c r="B936" s="150"/>
      <c r="C936" s="150"/>
      <c r="D936" s="149"/>
      <c r="E936" s="150"/>
      <c r="F936" s="150"/>
      <c r="G936" s="150"/>
      <c r="H936" s="150"/>
      <c r="I936" s="150"/>
      <c r="J936" s="361"/>
      <c r="K936" s="148"/>
      <c r="L936" s="147"/>
      <c r="M936" s="146"/>
      <c r="N936" s="150"/>
      <c r="O936" s="150"/>
      <c r="P936" s="198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  <c r="DB936" s="137"/>
      <c r="DC936" s="137"/>
      <c r="DD936" s="137"/>
      <c r="DE936" s="137"/>
      <c r="DF936" s="137"/>
      <c r="DG936" s="137"/>
      <c r="DH936" s="137"/>
      <c r="DI936" s="137"/>
      <c r="DJ936" s="137"/>
      <c r="DK936" s="137"/>
      <c r="DL936" s="137"/>
      <c r="DM936" s="137"/>
      <c r="DN936" s="137"/>
      <c r="DO936" s="137"/>
      <c r="DP936" s="137"/>
      <c r="DQ936" s="137"/>
      <c r="DR936" s="137"/>
      <c r="DS936" s="137"/>
      <c r="DT936" s="137"/>
      <c r="DU936" s="137"/>
      <c r="DV936" s="137"/>
      <c r="DW936" s="137"/>
      <c r="DX936" s="137"/>
      <c r="DY936" s="137"/>
      <c r="DZ936" s="137"/>
      <c r="EA936" s="137"/>
      <c r="EB936" s="137"/>
      <c r="EC936" s="137"/>
      <c r="ED936" s="137"/>
      <c r="EE936" s="137"/>
      <c r="EF936" s="137"/>
      <c r="EG936" s="137"/>
      <c r="EH936" s="137"/>
      <c r="EI936" s="137"/>
      <c r="EJ936" s="137"/>
      <c r="EK936" s="137"/>
      <c r="EL936" s="137"/>
      <c r="EM936" s="137"/>
      <c r="EN936" s="137"/>
      <c r="EO936" s="137"/>
      <c r="EP936" s="137"/>
      <c r="EQ936" s="137"/>
      <c r="ER936" s="137"/>
      <c r="ES936" s="137"/>
      <c r="ET936" s="137"/>
      <c r="EU936" s="137"/>
      <c r="EV936" s="137"/>
      <c r="EW936" s="137"/>
      <c r="EX936" s="137"/>
      <c r="EY936" s="137"/>
    </row>
    <row r="937" spans="1:155" ht="18">
      <c r="A937" s="723" t="s">
        <v>253</v>
      </c>
      <c r="B937" s="723"/>
      <c r="C937" s="723"/>
      <c r="D937" s="723"/>
      <c r="E937" s="723"/>
      <c r="F937" s="723"/>
      <c r="G937" s="723"/>
      <c r="H937" s="723"/>
      <c r="I937" s="723"/>
      <c r="J937" s="723"/>
      <c r="K937" s="723"/>
      <c r="L937" s="723"/>
      <c r="M937" s="723"/>
      <c r="N937" s="723"/>
      <c r="O937" s="723"/>
      <c r="P937" s="723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  <c r="DB937" s="137"/>
      <c r="DC937" s="137"/>
      <c r="DD937" s="137"/>
      <c r="DE937" s="137"/>
      <c r="DF937" s="137"/>
      <c r="DG937" s="137"/>
      <c r="DH937" s="137"/>
      <c r="DI937" s="137"/>
      <c r="DJ937" s="137"/>
      <c r="DK937" s="137"/>
      <c r="DL937" s="137"/>
      <c r="DM937" s="137"/>
      <c r="DN937" s="137"/>
      <c r="DO937" s="137"/>
      <c r="DP937" s="137"/>
      <c r="DQ937" s="137"/>
      <c r="DR937" s="137"/>
      <c r="DS937" s="137"/>
      <c r="DT937" s="137"/>
      <c r="DU937" s="137"/>
      <c r="DV937" s="137"/>
      <c r="DW937" s="137"/>
      <c r="DX937" s="137"/>
      <c r="DY937" s="137"/>
      <c r="DZ937" s="137"/>
      <c r="EA937" s="137"/>
      <c r="EB937" s="137"/>
      <c r="EC937" s="137"/>
      <c r="ED937" s="137"/>
      <c r="EE937" s="137"/>
      <c r="EF937" s="137"/>
      <c r="EG937" s="137"/>
      <c r="EH937" s="137"/>
      <c r="EI937" s="137"/>
      <c r="EJ937" s="137"/>
      <c r="EK937" s="137"/>
      <c r="EL937" s="137"/>
      <c r="EM937" s="137"/>
      <c r="EN937" s="137"/>
      <c r="EO937" s="137"/>
      <c r="EP937" s="137"/>
      <c r="EQ937" s="137"/>
      <c r="ER937" s="137"/>
      <c r="ES937" s="137"/>
      <c r="ET937" s="137"/>
      <c r="EU937" s="137"/>
      <c r="EV937" s="137"/>
      <c r="EW937" s="137"/>
      <c r="EX937" s="137"/>
      <c r="EY937" s="137"/>
    </row>
    <row r="938" spans="1:155">
      <c r="A938" s="213"/>
      <c r="B938" s="150"/>
      <c r="C938" s="150"/>
      <c r="D938" s="149"/>
      <c r="E938" s="150"/>
      <c r="F938" s="150"/>
      <c r="G938" s="150"/>
      <c r="H938" s="150"/>
      <c r="I938" s="150"/>
      <c r="J938" s="361"/>
      <c r="K938" s="148"/>
      <c r="L938" s="147"/>
      <c r="M938" s="146"/>
      <c r="N938" s="150"/>
      <c r="O938" s="150"/>
      <c r="P938" s="198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  <c r="DB938" s="137"/>
      <c r="DC938" s="137"/>
      <c r="DD938" s="137"/>
      <c r="DE938" s="137"/>
      <c r="DF938" s="137"/>
      <c r="DG938" s="137"/>
      <c r="DH938" s="137"/>
      <c r="DI938" s="137"/>
      <c r="DJ938" s="137"/>
      <c r="DK938" s="137"/>
      <c r="DL938" s="137"/>
      <c r="DM938" s="137"/>
      <c r="DN938" s="137"/>
      <c r="DO938" s="137"/>
      <c r="DP938" s="137"/>
      <c r="DQ938" s="137"/>
      <c r="DR938" s="137"/>
      <c r="DS938" s="137"/>
      <c r="DT938" s="137"/>
      <c r="DU938" s="137"/>
      <c r="DV938" s="137"/>
      <c r="DW938" s="137"/>
      <c r="DX938" s="137"/>
      <c r="DY938" s="137"/>
      <c r="DZ938" s="137"/>
      <c r="EA938" s="137"/>
      <c r="EB938" s="137"/>
      <c r="EC938" s="137"/>
      <c r="ED938" s="137"/>
      <c r="EE938" s="137"/>
      <c r="EF938" s="137"/>
      <c r="EG938" s="137"/>
      <c r="EH938" s="137"/>
      <c r="EI938" s="137"/>
      <c r="EJ938" s="137"/>
      <c r="EK938" s="137"/>
      <c r="EL938" s="137"/>
      <c r="EM938" s="137"/>
      <c r="EN938" s="137"/>
      <c r="EO938" s="137"/>
      <c r="EP938" s="137"/>
      <c r="EQ938" s="137"/>
      <c r="ER938" s="137"/>
      <c r="ES938" s="137"/>
      <c r="ET938" s="137"/>
      <c r="EU938" s="137"/>
      <c r="EV938" s="137"/>
      <c r="EW938" s="137"/>
      <c r="EX938" s="137"/>
      <c r="EY938" s="137"/>
    </row>
    <row r="939" spans="1:155">
      <c r="A939" s="213"/>
      <c r="B939" s="720">
        <f>'Encodage réponses Es'!$B$1:$I$1</f>
        <v>0</v>
      </c>
      <c r="C939" s="720"/>
      <c r="D939" s="720"/>
      <c r="E939" s="720"/>
      <c r="F939" s="720"/>
      <c r="G939" s="720"/>
      <c r="H939" s="720"/>
      <c r="I939" s="720"/>
      <c r="J939" s="720"/>
      <c r="K939" s="720"/>
      <c r="L939" s="720"/>
      <c r="M939" s="720"/>
      <c r="N939" s="720"/>
      <c r="O939" s="150"/>
      <c r="P939" s="198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  <c r="DB939" s="137"/>
      <c r="DC939" s="137"/>
      <c r="DD939" s="137"/>
      <c r="DE939" s="137"/>
      <c r="DF939" s="137"/>
      <c r="DG939" s="137"/>
      <c r="DH939" s="137"/>
      <c r="DI939" s="137"/>
      <c r="DJ939" s="137"/>
      <c r="DK939" s="137"/>
      <c r="DL939" s="137"/>
      <c r="DM939" s="137"/>
      <c r="DN939" s="137"/>
      <c r="DO939" s="137"/>
      <c r="DP939" s="137"/>
      <c r="DQ939" s="137"/>
      <c r="DR939" s="137"/>
      <c r="DS939" s="137"/>
      <c r="DT939" s="137"/>
      <c r="DU939" s="137"/>
      <c r="DV939" s="137"/>
      <c r="DW939" s="137"/>
      <c r="DX939" s="137"/>
      <c r="DY939" s="137"/>
      <c r="DZ939" s="137"/>
      <c r="EA939" s="137"/>
      <c r="EB939" s="137"/>
      <c r="EC939" s="137"/>
      <c r="ED939" s="137"/>
      <c r="EE939" s="137"/>
      <c r="EF939" s="137"/>
      <c r="EG939" s="137"/>
      <c r="EH939" s="137"/>
      <c r="EI939" s="137"/>
      <c r="EJ939" s="137"/>
      <c r="EK939" s="137"/>
      <c r="EL939" s="137"/>
      <c r="EM939" s="137"/>
      <c r="EN939" s="137"/>
      <c r="EO939" s="137"/>
      <c r="EP939" s="137"/>
      <c r="EQ939" s="137"/>
      <c r="ER939" s="137"/>
      <c r="ES939" s="137"/>
      <c r="ET939" s="137"/>
      <c r="EU939" s="137"/>
      <c r="EV939" s="137"/>
      <c r="EW939" s="137"/>
      <c r="EX939" s="137"/>
      <c r="EY939" s="137"/>
    </row>
    <row r="940" spans="1:155" ht="27" customHeight="1">
      <c r="A940" s="238" t="s">
        <v>44</v>
      </c>
      <c r="B940" s="238">
        <f>'Encodage réponses Es'!$C$3</f>
        <v>0</v>
      </c>
      <c r="C940" s="150"/>
      <c r="D940" s="149"/>
      <c r="E940" s="150"/>
      <c r="F940" s="150"/>
      <c r="G940" s="150"/>
      <c r="H940" s="150"/>
      <c r="I940" s="150"/>
      <c r="J940" s="361"/>
      <c r="K940" s="148"/>
      <c r="L940" s="147"/>
      <c r="M940" s="146"/>
      <c r="N940" s="150"/>
      <c r="O940" s="150"/>
      <c r="P940" s="198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  <c r="DB940" s="137"/>
      <c r="DC940" s="137"/>
      <c r="DD940" s="137"/>
      <c r="DE940" s="137"/>
      <c r="DF940" s="137"/>
      <c r="DG940" s="137"/>
      <c r="DH940" s="137"/>
      <c r="DI940" s="137"/>
      <c r="DJ940" s="137"/>
      <c r="DK940" s="137"/>
      <c r="DL940" s="137"/>
      <c r="DM940" s="137"/>
      <c r="DN940" s="137"/>
      <c r="DO940" s="137"/>
      <c r="DP940" s="137"/>
      <c r="DQ940" s="137"/>
      <c r="DR940" s="137"/>
      <c r="DS940" s="137"/>
      <c r="DT940" s="137"/>
      <c r="DU940" s="137"/>
      <c r="DV940" s="137"/>
      <c r="DW940" s="137"/>
      <c r="DX940" s="137"/>
      <c r="DY940" s="137"/>
      <c r="DZ940" s="137"/>
      <c r="EA940" s="137"/>
      <c r="EB940" s="137"/>
      <c r="EC940" s="137"/>
      <c r="ED940" s="137"/>
      <c r="EE940" s="137"/>
      <c r="EF940" s="137"/>
      <c r="EG940" s="137"/>
      <c r="EH940" s="137"/>
      <c r="EI940" s="137"/>
      <c r="EJ940" s="137"/>
      <c r="EK940" s="137"/>
      <c r="EL940" s="137"/>
      <c r="EM940" s="137"/>
      <c r="EN940" s="137"/>
      <c r="EO940" s="137"/>
      <c r="EP940" s="137"/>
      <c r="EQ940" s="137"/>
      <c r="ER940" s="137"/>
      <c r="ES940" s="137"/>
      <c r="ET940" s="137"/>
      <c r="EU940" s="137"/>
      <c r="EV940" s="137"/>
      <c r="EW940" s="137"/>
      <c r="EX940" s="137"/>
      <c r="EY940" s="137"/>
    </row>
    <row r="941" spans="1:155" ht="15.5">
      <c r="A941" s="724" t="str">
        <f>CONCATENATE("Synthèse des résultats de l'élève : ",Résultats!$E29," ",Résultats!$F29)</f>
        <v xml:space="preserve">Synthèse des résultats de l'élève :  </v>
      </c>
      <c r="B941" s="724"/>
      <c r="C941" s="724"/>
      <c r="D941" s="724"/>
      <c r="E941" s="724"/>
      <c r="F941" s="724"/>
      <c r="G941" s="724"/>
      <c r="H941" s="724"/>
      <c r="I941" s="724"/>
      <c r="J941" s="724"/>
      <c r="K941" s="724"/>
      <c r="L941" s="237"/>
      <c r="M941" s="718" t="str">
        <f>IF(Résultats!$J940="Absent(e)","Absent(e)",IF(Résultats!$J940="Incomplet","Incomplet",""))</f>
        <v/>
      </c>
      <c r="N941" s="718"/>
      <c r="O941" s="718"/>
      <c r="P941" s="718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  <c r="DB941" s="137"/>
      <c r="DC941" s="137"/>
      <c r="DD941" s="137"/>
      <c r="DE941" s="137"/>
      <c r="DF941" s="137"/>
      <c r="DG941" s="137"/>
      <c r="DH941" s="137"/>
      <c r="DI941" s="137"/>
      <c r="DJ941" s="137"/>
      <c r="DK941" s="137"/>
      <c r="DL941" s="137"/>
      <c r="DM941" s="137"/>
      <c r="DN941" s="137"/>
      <c r="DO941" s="137"/>
      <c r="DP941" s="137"/>
      <c r="DQ941" s="137"/>
      <c r="DR941" s="137"/>
      <c r="DS941" s="137"/>
      <c r="DT941" s="137"/>
      <c r="DU941" s="137"/>
      <c r="DV941" s="137"/>
      <c r="DW941" s="137"/>
      <c r="DX941" s="137"/>
      <c r="DY941" s="137"/>
      <c r="DZ941" s="137"/>
      <c r="EA941" s="137"/>
      <c r="EB941" s="137"/>
      <c r="EC941" s="137"/>
      <c r="ED941" s="137"/>
      <c r="EE941" s="137"/>
      <c r="EF941" s="137"/>
      <c r="EG941" s="137"/>
      <c r="EH941" s="137"/>
      <c r="EI941" s="137"/>
      <c r="EJ941" s="137"/>
      <c r="EK941" s="137"/>
      <c r="EL941" s="137"/>
      <c r="EM941" s="137"/>
      <c r="EN941" s="137"/>
      <c r="EO941" s="137"/>
      <c r="EP941" s="137"/>
      <c r="EQ941" s="137"/>
      <c r="ER941" s="137"/>
      <c r="ES941" s="137"/>
      <c r="ET941" s="137"/>
      <c r="EU941" s="137"/>
      <c r="EV941" s="137"/>
      <c r="EW941" s="137"/>
      <c r="EX941" s="137"/>
      <c r="EY941" s="137"/>
    </row>
    <row r="942" spans="1:155" ht="15.5">
      <c r="A942" s="236"/>
      <c r="B942" s="235"/>
      <c r="C942" s="150"/>
      <c r="D942" s="149"/>
      <c r="E942" s="150"/>
      <c r="F942" s="150"/>
      <c r="G942" s="150"/>
      <c r="H942" s="150"/>
      <c r="I942" s="150"/>
      <c r="J942" s="361"/>
      <c r="K942" s="148"/>
      <c r="L942" s="147"/>
      <c r="M942" s="146"/>
      <c r="N942" s="150"/>
      <c r="O942" s="150"/>
      <c r="P942" s="198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  <c r="DB942" s="137"/>
      <c r="DC942" s="137"/>
      <c r="DD942" s="137"/>
      <c r="DE942" s="137"/>
      <c r="DF942" s="137"/>
      <c r="DG942" s="137"/>
      <c r="DH942" s="137"/>
      <c r="DI942" s="137"/>
      <c r="DJ942" s="137"/>
      <c r="DK942" s="137"/>
      <c r="DL942" s="137"/>
      <c r="DM942" s="137"/>
      <c r="DN942" s="137"/>
      <c r="DO942" s="137"/>
      <c r="DP942" s="137"/>
      <c r="DQ942" s="137"/>
      <c r="DR942" s="137"/>
      <c r="DS942" s="137"/>
      <c r="DT942" s="137"/>
      <c r="DU942" s="137"/>
      <c r="DV942" s="137"/>
      <c r="DW942" s="137"/>
      <c r="DX942" s="137"/>
      <c r="DY942" s="137"/>
      <c r="DZ942" s="137"/>
      <c r="EA942" s="137"/>
      <c r="EB942" s="137"/>
      <c r="EC942" s="137"/>
      <c r="ED942" s="137"/>
      <c r="EE942" s="137"/>
      <c r="EF942" s="137"/>
      <c r="EG942" s="137"/>
      <c r="EH942" s="137"/>
      <c r="EI942" s="137"/>
      <c r="EJ942" s="137"/>
      <c r="EK942" s="137"/>
      <c r="EL942" s="137"/>
      <c r="EM942" s="137"/>
      <c r="EN942" s="137"/>
      <c r="EO942" s="137"/>
      <c r="EP942" s="137"/>
      <c r="EQ942" s="137"/>
      <c r="ER942" s="137"/>
      <c r="ES942" s="137"/>
      <c r="ET942" s="137"/>
      <c r="EU942" s="137"/>
      <c r="EV942" s="137"/>
      <c r="EW942" s="137"/>
      <c r="EX942" s="137"/>
      <c r="EY942" s="137"/>
    </row>
    <row r="943" spans="1:155" s="173" customFormat="1" ht="18" customHeight="1">
      <c r="A943" s="234" t="s">
        <v>47</v>
      </c>
      <c r="B943" s="233"/>
      <c r="C943" s="362"/>
      <c r="D943" s="228"/>
      <c r="E943" s="232"/>
      <c r="F943" s="232"/>
      <c r="G943" s="232"/>
      <c r="H943" s="232"/>
      <c r="I943" s="232"/>
      <c r="J943" s="231"/>
      <c r="K943" s="230"/>
      <c r="L943" s="229"/>
      <c r="M943" s="228"/>
      <c r="N943" s="227" t="str">
        <f>IF(OR(Résultats!$J29="Absent(e)",Résultats!$J29="Incomplet"),"",Résultats!$J29)</f>
        <v/>
      </c>
      <c r="O943" s="226" t="str">
        <f>"/"</f>
        <v>/</v>
      </c>
      <c r="P943" s="225">
        <f>Résultats!$J$4</f>
        <v>80</v>
      </c>
      <c r="Q943" s="174"/>
      <c r="R943" s="174"/>
      <c r="S943" s="174"/>
      <c r="T943" s="174"/>
      <c r="U943" s="174"/>
      <c r="V943" s="174"/>
      <c r="W943" s="174"/>
      <c r="X943" s="174"/>
      <c r="Y943" s="174"/>
      <c r="Z943" s="174"/>
      <c r="AA943" s="174"/>
      <c r="AB943" s="174"/>
      <c r="AC943" s="174"/>
      <c r="AD943" s="174"/>
      <c r="AE943" s="174"/>
      <c r="AF943" s="174"/>
      <c r="AG943" s="174"/>
      <c r="AH943" s="174"/>
      <c r="AI943" s="174"/>
      <c r="AJ943" s="174"/>
      <c r="AK943" s="174"/>
      <c r="AL943" s="174"/>
      <c r="AM943" s="174"/>
      <c r="AN943" s="174"/>
    </row>
    <row r="944" spans="1:155" ht="14">
      <c r="A944" s="224"/>
      <c r="B944" s="221"/>
      <c r="C944" s="220"/>
      <c r="D944" s="219"/>
      <c r="E944" s="218"/>
      <c r="F944" s="218"/>
      <c r="G944" s="218"/>
      <c r="H944" s="218"/>
      <c r="I944" s="218"/>
      <c r="J944" s="217"/>
      <c r="K944" s="216"/>
      <c r="L944" s="215"/>
      <c r="M944" s="214"/>
      <c r="N944" s="219"/>
      <c r="O944" s="219"/>
      <c r="P944" s="223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  <c r="DB944" s="137"/>
      <c r="DC944" s="137"/>
      <c r="DD944" s="137"/>
      <c r="DE944" s="137"/>
      <c r="DF944" s="137"/>
      <c r="DG944" s="137"/>
      <c r="DH944" s="137"/>
      <c r="DI944" s="137"/>
      <c r="DJ944" s="137"/>
      <c r="DK944" s="137"/>
      <c r="DL944" s="137"/>
      <c r="DM944" s="137"/>
      <c r="DN944" s="137"/>
      <c r="DO944" s="137"/>
      <c r="DP944" s="137"/>
      <c r="DQ944" s="137"/>
      <c r="DR944" s="137"/>
      <c r="DS944" s="137"/>
      <c r="DT944" s="137"/>
      <c r="DU944" s="137"/>
      <c r="DV944" s="137"/>
      <c r="DW944" s="137"/>
      <c r="DX944" s="137"/>
      <c r="DY944" s="137"/>
      <c r="DZ944" s="137"/>
      <c r="EA944" s="137"/>
      <c r="EB944" s="137"/>
      <c r="EC944" s="137"/>
      <c r="ED944" s="137"/>
      <c r="EE944" s="137"/>
      <c r="EF944" s="137"/>
      <c r="EG944" s="137"/>
      <c r="EH944" s="137"/>
      <c r="EI944" s="137"/>
      <c r="EJ944" s="137"/>
      <c r="EK944" s="137"/>
      <c r="EL944" s="137"/>
      <c r="EM944" s="137"/>
      <c r="EN944" s="137"/>
      <c r="EO944" s="137"/>
      <c r="EP944" s="137"/>
      <c r="EQ944" s="137"/>
      <c r="ER944" s="137"/>
      <c r="ES944" s="137"/>
      <c r="ET944" s="137"/>
      <c r="EU944" s="137"/>
      <c r="EV944" s="137"/>
      <c r="EW944" s="137"/>
      <c r="EX944" s="137"/>
      <c r="EY944" s="137"/>
    </row>
    <row r="945" spans="1:155" ht="15.5">
      <c r="A945" s="222"/>
      <c r="B945" s="221"/>
      <c r="C945" s="220"/>
      <c r="D945" s="219"/>
      <c r="E945" s="218"/>
      <c r="F945" s="218"/>
      <c r="G945" s="218"/>
      <c r="H945" s="218"/>
      <c r="I945" s="218"/>
      <c r="J945" s="217"/>
      <c r="K945" s="216"/>
      <c r="L945" s="215"/>
      <c r="M945" s="214"/>
      <c r="N945" s="719" t="str">
        <f>IF(N943="","",N943/P943)</f>
        <v/>
      </c>
      <c r="O945" s="719"/>
      <c r="P945" s="719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  <c r="DB945" s="137"/>
      <c r="DC945" s="137"/>
      <c r="DD945" s="137"/>
      <c r="DE945" s="137"/>
      <c r="DF945" s="137"/>
      <c r="DG945" s="137"/>
      <c r="DH945" s="137"/>
      <c r="DI945" s="137"/>
      <c r="DJ945" s="137"/>
      <c r="DK945" s="137"/>
      <c r="DL945" s="137"/>
      <c r="DM945" s="137"/>
      <c r="DN945" s="137"/>
      <c r="DO945" s="137"/>
      <c r="DP945" s="137"/>
      <c r="DQ945" s="137"/>
      <c r="DR945" s="137"/>
      <c r="DS945" s="137"/>
      <c r="DT945" s="137"/>
      <c r="DU945" s="137"/>
      <c r="DV945" s="137"/>
      <c r="DW945" s="137"/>
      <c r="DX945" s="137"/>
      <c r="DY945" s="137"/>
      <c r="DZ945" s="137"/>
      <c r="EA945" s="137"/>
      <c r="EB945" s="137"/>
      <c r="EC945" s="137"/>
      <c r="ED945" s="137"/>
      <c r="EE945" s="137"/>
      <c r="EF945" s="137"/>
      <c r="EG945" s="137"/>
      <c r="EH945" s="137"/>
      <c r="EI945" s="137"/>
      <c r="EJ945" s="137"/>
      <c r="EK945" s="137"/>
      <c r="EL945" s="137"/>
      <c r="EM945" s="137"/>
      <c r="EN945" s="137"/>
      <c r="EO945" s="137"/>
      <c r="EP945" s="137"/>
      <c r="EQ945" s="137"/>
      <c r="ER945" s="137"/>
      <c r="ES945" s="137"/>
      <c r="ET945" s="137"/>
      <c r="EU945" s="137"/>
      <c r="EV945" s="137"/>
      <c r="EW945" s="137"/>
      <c r="EX945" s="137"/>
      <c r="EY945" s="137"/>
    </row>
    <row r="946" spans="1:155">
      <c r="A946" s="213"/>
      <c r="B946" s="150"/>
      <c r="C946" s="150"/>
      <c r="D946" s="149"/>
      <c r="E946" s="150"/>
      <c r="F946" s="150"/>
      <c r="G946" s="150"/>
      <c r="H946" s="150"/>
      <c r="I946" s="150"/>
      <c r="J946" s="361"/>
      <c r="K946" s="148"/>
      <c r="L946" s="147"/>
      <c r="M946" s="212"/>
      <c r="N946" s="149"/>
      <c r="O946" s="149"/>
      <c r="P946" s="198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  <c r="DB946" s="137"/>
      <c r="DC946" s="137"/>
      <c r="DD946" s="137"/>
      <c r="DE946" s="137"/>
      <c r="DF946" s="137"/>
      <c r="DG946" s="137"/>
      <c r="DH946" s="137"/>
      <c r="DI946" s="137"/>
      <c r="DJ946" s="137"/>
      <c r="DK946" s="137"/>
      <c r="DL946" s="137"/>
      <c r="DM946" s="137"/>
      <c r="DN946" s="137"/>
      <c r="DO946" s="137"/>
      <c r="DP946" s="137"/>
      <c r="DQ946" s="137"/>
      <c r="DR946" s="137"/>
      <c r="DS946" s="137"/>
      <c r="DT946" s="137"/>
      <c r="DU946" s="137"/>
      <c r="DV946" s="137"/>
      <c r="DW946" s="137"/>
      <c r="DX946" s="137"/>
      <c r="DY946" s="137"/>
      <c r="DZ946" s="137"/>
      <c r="EA946" s="137"/>
      <c r="EB946" s="137"/>
      <c r="EC946" s="137"/>
      <c r="ED946" s="137"/>
      <c r="EE946" s="137"/>
      <c r="EF946" s="137"/>
      <c r="EG946" s="137"/>
      <c r="EH946" s="137"/>
      <c r="EI946" s="137"/>
      <c r="EJ946" s="137"/>
      <c r="EK946" s="137"/>
      <c r="EL946" s="137"/>
      <c r="EM946" s="137"/>
      <c r="EN946" s="137"/>
      <c r="EO946" s="137"/>
      <c r="EP946" s="137"/>
      <c r="EQ946" s="137"/>
      <c r="ER946" s="137"/>
      <c r="ES946" s="137"/>
      <c r="ET946" s="137"/>
      <c r="EU946" s="137"/>
      <c r="EV946" s="137"/>
      <c r="EW946" s="137"/>
      <c r="EX946" s="137"/>
      <c r="EY946" s="137"/>
    </row>
    <row r="947" spans="1:155" s="173" customFormat="1" ht="27" customHeight="1">
      <c r="A947" s="183" t="s">
        <v>57</v>
      </c>
      <c r="B947" s="182"/>
      <c r="C947" s="181"/>
      <c r="D947" s="181"/>
      <c r="E947" s="180"/>
      <c r="F947" s="180"/>
      <c r="G947" s="180"/>
      <c r="H947" s="179"/>
      <c r="I947" s="179"/>
      <c r="J947" s="706" t="str">
        <f>IF(Résultats!$M29="","",Résultats!$M29)</f>
        <v/>
      </c>
      <c r="K947" s="706"/>
      <c r="L947" s="706"/>
      <c r="M947" s="178" t="str">
        <f>"/"</f>
        <v>/</v>
      </c>
      <c r="N947" s="177">
        <f>Résultats!$M$4</f>
        <v>40</v>
      </c>
      <c r="O947" s="176"/>
      <c r="P947" s="175" t="str">
        <f>IF(OR(J947="",J947="Absent(e)",J947="Incomplet"),"",J947/N947)</f>
        <v/>
      </c>
      <c r="Q947" s="174"/>
      <c r="R947" s="174"/>
      <c r="S947" s="174"/>
      <c r="T947" s="174"/>
      <c r="U947" s="174"/>
      <c r="V947" s="174"/>
      <c r="W947" s="174"/>
      <c r="X947" s="174"/>
      <c r="Y947" s="174"/>
      <c r="Z947" s="174"/>
      <c r="AA947" s="174"/>
      <c r="AB947" s="174"/>
      <c r="AC947" s="174"/>
      <c r="AD947" s="174"/>
      <c r="AE947" s="174"/>
      <c r="AF947" s="174"/>
      <c r="AG947" s="174"/>
      <c r="AH947" s="174"/>
      <c r="AI947" s="174"/>
      <c r="AJ947" s="174"/>
      <c r="AK947" s="174"/>
      <c r="AL947" s="174"/>
      <c r="AM947" s="174"/>
      <c r="AN947" s="174"/>
    </row>
    <row r="948" spans="1:155" s="173" customFormat="1" ht="18" customHeight="1">
      <c r="A948" s="707" t="s">
        <v>73</v>
      </c>
      <c r="B948" s="708"/>
      <c r="C948" s="708"/>
      <c r="D948" s="708"/>
      <c r="E948" s="708"/>
      <c r="F948" s="358"/>
      <c r="G948" s="358"/>
      <c r="H948" s="709" t="str">
        <f>IF(OR(Résultats!$AA29="Absent(e)",Résultats!$AA29="Incomplet"),"",Résultats!$AA29)</f>
        <v/>
      </c>
      <c r="I948" s="709"/>
      <c r="J948" s="168" t="str">
        <f>"/"</f>
        <v>/</v>
      </c>
      <c r="K948" s="167">
        <f>Résultats!$AA$2</f>
        <v>19</v>
      </c>
      <c r="L948" s="191"/>
      <c r="M948" s="191"/>
      <c r="N948" s="190"/>
      <c r="O948" s="323"/>
      <c r="P948" s="188"/>
      <c r="R948" s="174"/>
      <c r="S948" s="174"/>
      <c r="T948" s="174"/>
      <c r="U948" s="174"/>
      <c r="V948" s="174"/>
      <c r="W948" s="174"/>
      <c r="X948" s="174"/>
      <c r="Y948" s="174"/>
      <c r="Z948" s="174"/>
      <c r="AA948" s="174"/>
      <c r="AB948" s="174"/>
      <c r="AC948" s="174"/>
      <c r="AD948" s="174"/>
      <c r="AE948" s="174"/>
      <c r="AF948" s="174"/>
      <c r="AG948" s="174"/>
      <c r="AH948" s="174"/>
      <c r="AI948" s="174"/>
      <c r="AJ948" s="174"/>
      <c r="AK948" s="174"/>
      <c r="AL948" s="174"/>
      <c r="AM948" s="174"/>
      <c r="AN948" s="174"/>
    </row>
    <row r="949" spans="1:155" s="173" customFormat="1" ht="13.5" customHeight="1">
      <c r="A949" s="197" t="s">
        <v>139</v>
      </c>
      <c r="B949" s="196"/>
      <c r="C949" s="196"/>
      <c r="D949" s="196"/>
      <c r="E949" s="196"/>
      <c r="F949" s="196"/>
      <c r="G949" s="196"/>
      <c r="H949" s="195"/>
      <c r="I949" s="194"/>
      <c r="J949" s="193"/>
      <c r="K949" s="192"/>
      <c r="L949" s="191"/>
      <c r="M949" s="191"/>
      <c r="N949" s="190"/>
      <c r="O949" s="323"/>
      <c r="P949" s="188"/>
      <c r="R949" s="174"/>
      <c r="S949" s="174"/>
      <c r="T949" s="174"/>
      <c r="U949" s="174"/>
      <c r="V949" s="174"/>
      <c r="W949" s="174"/>
      <c r="X949" s="174"/>
      <c r="Y949" s="174"/>
      <c r="Z949" s="174"/>
      <c r="AA949" s="174"/>
      <c r="AB949" s="174"/>
      <c r="AC949" s="174"/>
      <c r="AD949" s="174"/>
      <c r="AE949" s="174"/>
      <c r="AF949" s="174"/>
      <c r="AG949" s="174"/>
      <c r="AH949" s="174"/>
      <c r="AI949" s="174"/>
      <c r="AJ949" s="174"/>
      <c r="AK949" s="174"/>
      <c r="AL949" s="174"/>
      <c r="AM949" s="174"/>
      <c r="AN949" s="174"/>
    </row>
    <row r="950" spans="1:155" s="173" customFormat="1" ht="13.5" customHeight="1">
      <c r="A950" s="197" t="s">
        <v>142</v>
      </c>
      <c r="B950" s="196"/>
      <c r="C950" s="196"/>
      <c r="D950" s="196"/>
      <c r="E950" s="196"/>
      <c r="F950" s="196"/>
      <c r="G950" s="196"/>
      <c r="H950" s="195"/>
      <c r="I950" s="194"/>
      <c r="J950" s="193"/>
      <c r="K950" s="192"/>
      <c r="L950" s="191"/>
      <c r="M950" s="191"/>
      <c r="N950" s="190"/>
      <c r="O950" s="323"/>
      <c r="P950" s="188"/>
      <c r="R950" s="174"/>
      <c r="S950" s="174"/>
      <c r="T950" s="174"/>
      <c r="U950" s="174"/>
      <c r="V950" s="174"/>
      <c r="W950" s="174"/>
      <c r="X950" s="174"/>
      <c r="Y950" s="174"/>
      <c r="Z950" s="174"/>
      <c r="AA950" s="174"/>
      <c r="AB950" s="174"/>
      <c r="AC950" s="174"/>
      <c r="AD950" s="174"/>
      <c r="AE950" s="174"/>
      <c r="AF950" s="174"/>
      <c r="AG950" s="174"/>
      <c r="AH950" s="174"/>
      <c r="AI950" s="174"/>
      <c r="AJ950" s="174"/>
      <c r="AK950" s="174"/>
      <c r="AL950" s="174"/>
      <c r="AM950" s="174"/>
      <c r="AN950" s="174"/>
    </row>
    <row r="951" spans="1:155" s="186" customFormat="1" ht="13.5" customHeight="1">
      <c r="A951" s="197" t="s">
        <v>74</v>
      </c>
      <c r="B951" s="211"/>
      <c r="C951" s="211"/>
      <c r="D951" s="211"/>
      <c r="E951" s="211"/>
      <c r="F951" s="211"/>
      <c r="G951" s="211"/>
      <c r="H951" s="210"/>
      <c r="I951" s="209"/>
      <c r="J951" s="208"/>
      <c r="K951" s="208"/>
      <c r="L951" s="208"/>
      <c r="M951" s="208"/>
      <c r="N951" s="207"/>
      <c r="O951" s="324"/>
      <c r="P951" s="205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</row>
    <row r="952" spans="1:155" s="186" customFormat="1" ht="13.5" customHeight="1">
      <c r="A952" s="197" t="s">
        <v>84</v>
      </c>
      <c r="B952" s="211"/>
      <c r="C952" s="211"/>
      <c r="D952" s="211"/>
      <c r="E952" s="211"/>
      <c r="F952" s="211"/>
      <c r="G952" s="211"/>
      <c r="H952" s="210"/>
      <c r="I952" s="209"/>
      <c r="J952" s="208"/>
      <c r="K952" s="208"/>
      <c r="L952" s="208"/>
      <c r="M952" s="208"/>
      <c r="N952" s="207"/>
      <c r="O952" s="324"/>
      <c r="P952" s="205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</row>
    <row r="953" spans="1:155" s="203" customFormat="1" ht="13.5" customHeight="1">
      <c r="A953" s="197" t="s">
        <v>75</v>
      </c>
      <c r="B953" s="211"/>
      <c r="C953" s="211"/>
      <c r="D953" s="211"/>
      <c r="E953" s="211"/>
      <c r="F953" s="211"/>
      <c r="G953" s="211"/>
      <c r="H953" s="210"/>
      <c r="I953" s="209"/>
      <c r="J953" s="208"/>
      <c r="K953" s="208"/>
      <c r="L953" s="208"/>
      <c r="M953" s="208"/>
      <c r="N953" s="207"/>
      <c r="O953" s="324"/>
      <c r="P953" s="205"/>
      <c r="R953" s="204"/>
      <c r="S953" s="204"/>
      <c r="T953" s="204"/>
      <c r="U953" s="204"/>
      <c r="V953" s="204"/>
      <c r="W953" s="204"/>
      <c r="X953" s="204"/>
      <c r="Y953" s="204"/>
      <c r="Z953" s="204"/>
      <c r="AA953" s="204"/>
      <c r="AB953" s="204"/>
      <c r="AC953" s="204"/>
      <c r="AD953" s="204"/>
      <c r="AE953" s="204"/>
      <c r="AF953" s="204"/>
      <c r="AG953" s="204"/>
      <c r="AH953" s="204"/>
      <c r="AI953" s="204"/>
      <c r="AJ953" s="204"/>
      <c r="AK953" s="204"/>
      <c r="AL953" s="204"/>
      <c r="AM953" s="204"/>
      <c r="AN953" s="204"/>
    </row>
    <row r="954" spans="1:155" ht="30" customHeight="1">
      <c r="A954" s="703" t="s">
        <v>54</v>
      </c>
      <c r="B954" s="704"/>
      <c r="C954" s="704"/>
      <c r="D954" s="704"/>
      <c r="E954" s="704"/>
      <c r="F954" s="360"/>
      <c r="G954" s="360"/>
      <c r="H954" s="705" t="str">
        <f>IF(OR(Résultats!$AN29="Absent(e)",Résultats!$AN29="Incomplet"),"",Résultats!$AN29)</f>
        <v/>
      </c>
      <c r="I954" s="705"/>
      <c r="J954" s="172" t="str">
        <f>"/"</f>
        <v>/</v>
      </c>
      <c r="K954" s="171">
        <f>Résultats!$AN$2</f>
        <v>21</v>
      </c>
      <c r="L954" s="202"/>
      <c r="M954" s="202"/>
      <c r="N954" s="201"/>
      <c r="O954" s="200"/>
      <c r="P954" s="199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  <c r="DB954" s="137"/>
      <c r="DC954" s="137"/>
      <c r="DD954" s="137"/>
      <c r="DE954" s="137"/>
      <c r="DF954" s="137"/>
      <c r="DG954" s="137"/>
      <c r="DH954" s="137"/>
      <c r="DI954" s="137"/>
      <c r="DJ954" s="137"/>
      <c r="DK954" s="137"/>
      <c r="DL954" s="137"/>
      <c r="DM954" s="137"/>
      <c r="DN954" s="137"/>
      <c r="DO954" s="137"/>
      <c r="DP954" s="137"/>
      <c r="DQ954" s="137"/>
      <c r="DR954" s="137"/>
      <c r="DS954" s="137"/>
      <c r="DT954" s="137"/>
      <c r="DU954" s="137"/>
      <c r="DV954" s="137"/>
      <c r="DW954" s="137"/>
      <c r="DX954" s="137"/>
      <c r="DY954" s="137"/>
      <c r="DZ954" s="137"/>
      <c r="EA954" s="137"/>
      <c r="EB954" s="137"/>
      <c r="EC954" s="137"/>
      <c r="ED954" s="137"/>
      <c r="EE954" s="137"/>
      <c r="EF954" s="137"/>
      <c r="EG954" s="137"/>
      <c r="EH954" s="137"/>
      <c r="EI954" s="137"/>
      <c r="EJ954" s="137"/>
      <c r="EK954" s="137"/>
      <c r="EL954" s="137"/>
      <c r="EM954" s="137"/>
      <c r="EN954" s="137"/>
      <c r="EO954" s="137"/>
      <c r="EP954" s="137"/>
      <c r="EQ954" s="137"/>
      <c r="ER954" s="137"/>
      <c r="ES954" s="137"/>
      <c r="ET954" s="137"/>
      <c r="EU954" s="137"/>
      <c r="EV954" s="137"/>
      <c r="EW954" s="137"/>
      <c r="EX954" s="137"/>
      <c r="EY954" s="137"/>
    </row>
    <row r="955" spans="1:155" s="151" customFormat="1" ht="13.5" customHeight="1">
      <c r="A955" s="161" t="s">
        <v>76</v>
      </c>
      <c r="B955" s="162"/>
      <c r="C955" s="162"/>
      <c r="D955" s="162"/>
      <c r="E955" s="160"/>
      <c r="F955" s="160"/>
      <c r="G955" s="160"/>
      <c r="H955" s="156"/>
      <c r="I955" s="156"/>
      <c r="J955" s="155"/>
      <c r="K955" s="155"/>
      <c r="L955" s="155"/>
      <c r="M955" s="155"/>
      <c r="N955" s="154"/>
      <c r="O955" s="153"/>
      <c r="P955" s="152"/>
    </row>
    <row r="956" spans="1:155" s="151" customFormat="1" ht="13.5" customHeight="1">
      <c r="A956" s="161" t="s">
        <v>77</v>
      </c>
      <c r="B956" s="162"/>
      <c r="C956" s="162"/>
      <c r="D956" s="162"/>
      <c r="E956" s="160"/>
      <c r="F956" s="160"/>
      <c r="G956" s="160"/>
      <c r="H956" s="156"/>
      <c r="I956" s="156"/>
      <c r="J956" s="155"/>
      <c r="K956" s="155"/>
      <c r="L956" s="155"/>
      <c r="M956" s="155"/>
      <c r="N956" s="154"/>
      <c r="O956" s="153"/>
      <c r="P956" s="152"/>
    </row>
    <row r="957" spans="1:155" s="151" customFormat="1" ht="13.5" customHeight="1">
      <c r="A957" s="161" t="s">
        <v>78</v>
      </c>
      <c r="B957" s="162"/>
      <c r="C957" s="162"/>
      <c r="D957" s="162"/>
      <c r="E957" s="160"/>
      <c r="F957" s="160"/>
      <c r="G957" s="160"/>
      <c r="H957" s="156"/>
      <c r="I957" s="156"/>
      <c r="J957" s="155"/>
      <c r="K957" s="155"/>
      <c r="L957" s="155"/>
      <c r="M957" s="155"/>
      <c r="N957" s="154"/>
      <c r="O957" s="153"/>
      <c r="P957" s="152"/>
    </row>
    <row r="958" spans="1:155" s="151" customFormat="1" ht="13.5" customHeight="1">
      <c r="A958" s="444" t="s">
        <v>141</v>
      </c>
      <c r="B958" s="160"/>
      <c r="C958" s="160"/>
      <c r="D958" s="160"/>
      <c r="E958" s="160"/>
      <c r="F958" s="160"/>
      <c r="G958" s="160"/>
      <c r="H958" s="156"/>
      <c r="I958" s="156"/>
      <c r="J958" s="155"/>
      <c r="K958" s="155"/>
      <c r="L958" s="155"/>
      <c r="M958" s="155"/>
      <c r="N958" s="154"/>
      <c r="O958" s="153"/>
      <c r="P958" s="152"/>
    </row>
    <row r="959" spans="1:155" s="151" customFormat="1" ht="15" customHeight="1">
      <c r="A959" s="325"/>
      <c r="B959" s="326"/>
      <c r="C959" s="326"/>
      <c r="D959" s="326"/>
      <c r="E959" s="326"/>
      <c r="F959" s="326"/>
      <c r="G959" s="326"/>
      <c r="H959" s="327"/>
      <c r="I959" s="327"/>
      <c r="J959" s="328"/>
      <c r="K959" s="328"/>
      <c r="L959" s="328"/>
      <c r="M959" s="328"/>
      <c r="N959" s="329"/>
      <c r="O959" s="330"/>
      <c r="P959" s="331"/>
    </row>
    <row r="960" spans="1:155" s="173" customFormat="1" ht="27" customHeight="1">
      <c r="A960" s="183" t="s">
        <v>58</v>
      </c>
      <c r="B960" s="182"/>
      <c r="C960" s="181"/>
      <c r="D960" s="181"/>
      <c r="E960" s="180"/>
      <c r="F960" s="180"/>
      <c r="G960" s="180"/>
      <c r="H960" s="179"/>
      <c r="I960" s="179"/>
      <c r="J960" s="706" t="str">
        <f>IF(OR(Résultats!$O29="",Résultats!$O29="Incomplet"),"",Résultats!$O29)</f>
        <v/>
      </c>
      <c r="K960" s="706"/>
      <c r="L960" s="706"/>
      <c r="M960" s="178" t="str">
        <f>"/"</f>
        <v>/</v>
      </c>
      <c r="N960" s="177">
        <f>Résultats!$O$4</f>
        <v>40</v>
      </c>
      <c r="O960" s="176"/>
      <c r="P960" s="175" t="str">
        <f>IF(OR(J960="",J960="Absent(e)",J960="Incomplet"),"",J960/N960)</f>
        <v/>
      </c>
      <c r="Q960" s="174"/>
      <c r="R960" s="174"/>
      <c r="S960" s="174"/>
      <c r="T960" s="174"/>
      <c r="U960" s="174"/>
      <c r="V960" s="174"/>
      <c r="W960" s="174"/>
      <c r="X960" s="174"/>
      <c r="Y960" s="174"/>
      <c r="Z960" s="174"/>
      <c r="AA960" s="174"/>
      <c r="AB960" s="174"/>
      <c r="AC960" s="174"/>
      <c r="AD960" s="174"/>
      <c r="AE960" s="174"/>
      <c r="AF960" s="174"/>
      <c r="AG960" s="174"/>
      <c r="AH960" s="174"/>
      <c r="AI960" s="174"/>
      <c r="AJ960" s="174"/>
      <c r="AK960" s="174"/>
      <c r="AL960" s="174"/>
      <c r="AM960" s="174"/>
      <c r="AN960" s="174"/>
    </row>
    <row r="961" spans="1:155" ht="14">
      <c r="A961" s="707" t="s">
        <v>60</v>
      </c>
      <c r="B961" s="708"/>
      <c r="C961" s="708"/>
      <c r="D961" s="708"/>
      <c r="E961" s="708"/>
      <c r="F961" s="358"/>
      <c r="G961" s="358"/>
      <c r="H961" s="709" t="str">
        <f>IF(OR(Résultats!$AY29="a",Résultats!$AY29="A",Résultats!$AY29=""),"",Résultats!$AY29)</f>
        <v/>
      </c>
      <c r="I961" s="709"/>
      <c r="J961" s="168" t="str">
        <f>"/"</f>
        <v>/</v>
      </c>
      <c r="K961" s="171">
        <f>Résultats!$AY$2</f>
        <v>18</v>
      </c>
      <c r="L961" s="166"/>
      <c r="M961" s="166"/>
      <c r="N961" s="165"/>
      <c r="O961" s="332"/>
      <c r="P961" s="164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  <c r="DB961" s="137"/>
      <c r="DC961" s="137"/>
      <c r="DD961" s="137"/>
      <c r="DE961" s="137"/>
      <c r="DF961" s="137"/>
      <c r="DG961" s="137"/>
      <c r="DH961" s="137"/>
      <c r="DI961" s="137"/>
      <c r="DJ961" s="137"/>
      <c r="DK961" s="137"/>
      <c r="DL961" s="137"/>
      <c r="DM961" s="137"/>
      <c r="DN961" s="137"/>
      <c r="DO961" s="137"/>
      <c r="DP961" s="137"/>
      <c r="DQ961" s="137"/>
      <c r="DR961" s="137"/>
      <c r="DS961" s="137"/>
      <c r="DT961" s="137"/>
      <c r="DU961" s="137"/>
      <c r="DV961" s="137"/>
      <c r="DW961" s="137"/>
      <c r="DX961" s="137"/>
      <c r="DY961" s="137"/>
      <c r="DZ961" s="137"/>
      <c r="EA961" s="137"/>
      <c r="EB961" s="137"/>
      <c r="EC961" s="137"/>
      <c r="ED961" s="137"/>
      <c r="EE961" s="137"/>
      <c r="EF961" s="137"/>
      <c r="EG961" s="137"/>
      <c r="EH961" s="137"/>
      <c r="EI961" s="137"/>
      <c r="EJ961" s="137"/>
      <c r="EK961" s="137"/>
      <c r="EL961" s="137"/>
      <c r="EM961" s="137"/>
      <c r="EN961" s="137"/>
      <c r="EO961" s="137"/>
      <c r="EP961" s="137"/>
      <c r="EQ961" s="137"/>
      <c r="ER961" s="137"/>
      <c r="ES961" s="137"/>
      <c r="ET961" s="137"/>
      <c r="EU961" s="137"/>
      <c r="EV961" s="137"/>
      <c r="EW961" s="137"/>
      <c r="EX961" s="137"/>
      <c r="EY961" s="137"/>
    </row>
    <row r="962" spans="1:155" s="173" customFormat="1" ht="13.5" customHeight="1">
      <c r="A962" s="197" t="s">
        <v>79</v>
      </c>
      <c r="B962" s="358"/>
      <c r="C962" s="358"/>
      <c r="D962" s="358"/>
      <c r="E962" s="358"/>
      <c r="F962" s="358"/>
      <c r="G962" s="358"/>
      <c r="H962" s="359"/>
      <c r="I962" s="359"/>
      <c r="J962" s="168"/>
      <c r="K962" s="167"/>
      <c r="L962" s="166"/>
      <c r="M962" s="166"/>
      <c r="N962" s="165"/>
      <c r="O962" s="332"/>
      <c r="P962" s="164"/>
      <c r="Q962" s="174"/>
      <c r="R962" s="174"/>
      <c r="S962" s="174"/>
      <c r="T962" s="174"/>
      <c r="U962" s="174"/>
      <c r="V962" s="174"/>
      <c r="W962" s="174"/>
      <c r="X962" s="174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</row>
    <row r="963" spans="1:155" s="173" customFormat="1" ht="13.5" customHeight="1">
      <c r="A963" s="197" t="s">
        <v>143</v>
      </c>
      <c r="B963" s="358"/>
      <c r="C963" s="358"/>
      <c r="D963" s="358"/>
      <c r="E963" s="358"/>
      <c r="F963" s="358"/>
      <c r="G963" s="358"/>
      <c r="H963" s="359"/>
      <c r="I963" s="359"/>
      <c r="J963" s="168"/>
      <c r="K963" s="167"/>
      <c r="L963" s="166"/>
      <c r="M963" s="166"/>
      <c r="N963" s="165"/>
      <c r="O963" s="332"/>
      <c r="P963" s="164"/>
      <c r="R963" s="174"/>
      <c r="S963" s="174"/>
      <c r="T963" s="174"/>
      <c r="U963" s="174"/>
      <c r="V963" s="174"/>
      <c r="W963" s="174"/>
      <c r="X963" s="174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</row>
    <row r="964" spans="1:155" s="173" customFormat="1" ht="13.5" customHeight="1">
      <c r="A964" s="197" t="s">
        <v>80</v>
      </c>
      <c r="B964" s="358"/>
      <c r="C964" s="358"/>
      <c r="D964" s="358"/>
      <c r="E964" s="358"/>
      <c r="F964" s="358"/>
      <c r="G964" s="358"/>
      <c r="H964" s="359"/>
      <c r="I964" s="359"/>
      <c r="J964" s="168"/>
      <c r="K964" s="167"/>
      <c r="L964" s="166"/>
      <c r="M964" s="166"/>
      <c r="N964" s="165"/>
      <c r="O964" s="332"/>
      <c r="P964" s="164"/>
      <c r="R964" s="174"/>
      <c r="S964" s="174"/>
      <c r="T964" s="174"/>
      <c r="U964" s="174"/>
      <c r="V964" s="174"/>
      <c r="W964" s="174"/>
      <c r="X964" s="174"/>
      <c r="Y964" s="174"/>
      <c r="Z964" s="174"/>
      <c r="AA964" s="174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</row>
    <row r="965" spans="1:155" s="173" customFormat="1" ht="13.5" customHeight="1">
      <c r="A965" s="320" t="s">
        <v>85</v>
      </c>
      <c r="B965" s="358"/>
      <c r="C965" s="358"/>
      <c r="D965" s="358"/>
      <c r="E965" s="358"/>
      <c r="F965" s="358"/>
      <c r="G965" s="358"/>
      <c r="H965" s="359"/>
      <c r="I965" s="359"/>
      <c r="J965" s="168"/>
      <c r="K965" s="167"/>
      <c r="L965" s="166"/>
      <c r="M965" s="166"/>
      <c r="N965" s="165"/>
      <c r="O965" s="332"/>
      <c r="P965" s="164"/>
      <c r="R965" s="174"/>
      <c r="S965" s="174"/>
      <c r="T965" s="174"/>
      <c r="U965" s="174"/>
      <c r="V965" s="174"/>
      <c r="W965" s="174"/>
      <c r="X965" s="174"/>
      <c r="Y965" s="174"/>
      <c r="Z965" s="174"/>
      <c r="AA965" s="174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</row>
    <row r="966" spans="1:155" s="186" customFormat="1" ht="18" customHeight="1">
      <c r="A966" s="710" t="s">
        <v>65</v>
      </c>
      <c r="B966" s="711"/>
      <c r="C966" s="711"/>
      <c r="D966" s="711"/>
      <c r="E966" s="711"/>
      <c r="F966" s="711"/>
      <c r="G966" s="711"/>
      <c r="H966" s="709" t="str">
        <f>IF(OR(Résultats!$BK29="Absent(e)",Résultats!$BK29="Incomplet"),"",Résultats!$BK29)</f>
        <v/>
      </c>
      <c r="I966" s="709"/>
      <c r="J966" s="172" t="str">
        <f>"/"</f>
        <v>/</v>
      </c>
      <c r="K966" s="171">
        <f>Résultats!$BK$2</f>
        <v>22</v>
      </c>
      <c r="L966" s="166"/>
      <c r="M966" s="166"/>
      <c r="N966" s="165"/>
      <c r="O966" s="332"/>
      <c r="P966" s="164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</row>
    <row r="967" spans="1:155" s="184" customFormat="1" ht="13.5" customHeight="1">
      <c r="A967" s="161" t="s">
        <v>81</v>
      </c>
      <c r="B967" s="162"/>
      <c r="C967" s="162"/>
      <c r="D967" s="162"/>
      <c r="E967" s="160"/>
      <c r="F967" s="159"/>
      <c r="G967" s="158"/>
      <c r="H967" s="157"/>
      <c r="I967" s="156"/>
      <c r="J967" s="155"/>
      <c r="K967" s="155"/>
      <c r="L967" s="155"/>
      <c r="M967" s="155"/>
      <c r="N967" s="154"/>
      <c r="O967" s="153"/>
      <c r="P967" s="152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  <c r="AC967" s="185"/>
      <c r="AD967" s="185"/>
      <c r="AE967" s="185"/>
      <c r="AF967" s="185"/>
      <c r="AG967" s="185"/>
      <c r="AH967" s="185"/>
      <c r="AI967" s="185"/>
      <c r="AJ967" s="185"/>
      <c r="AK967" s="185"/>
      <c r="AL967" s="185"/>
      <c r="AM967" s="185"/>
      <c r="AN967" s="185"/>
    </row>
    <row r="968" spans="1:155" s="173" customFormat="1" ht="13.5" customHeight="1">
      <c r="A968" s="161" t="s">
        <v>83</v>
      </c>
      <c r="B968" s="162"/>
      <c r="C968" s="162"/>
      <c r="D968" s="162"/>
      <c r="E968" s="160"/>
      <c r="F968" s="159"/>
      <c r="G968" s="158"/>
      <c r="H968" s="157"/>
      <c r="I968" s="156"/>
      <c r="J968" s="155"/>
      <c r="K968" s="155"/>
      <c r="L968" s="155"/>
      <c r="M968" s="155"/>
      <c r="N968" s="154"/>
      <c r="O968" s="153"/>
      <c r="P968" s="152"/>
      <c r="Q968" s="174"/>
      <c r="R968" s="174"/>
      <c r="S968" s="174"/>
      <c r="T968" s="174"/>
      <c r="U968" s="174"/>
      <c r="V968" s="174"/>
      <c r="W968" s="174"/>
      <c r="X968" s="174"/>
      <c r="Y968" s="174"/>
      <c r="Z968" s="174"/>
      <c r="AA968" s="174"/>
      <c r="AB968" s="174"/>
      <c r="AC968" s="174"/>
      <c r="AD968" s="174"/>
      <c r="AE968" s="174"/>
      <c r="AF968" s="174"/>
      <c r="AG968" s="174"/>
      <c r="AH968" s="174"/>
      <c r="AI968" s="174"/>
      <c r="AJ968" s="174"/>
      <c r="AK968" s="174"/>
      <c r="AL968" s="174"/>
      <c r="AM968" s="174"/>
      <c r="AN968" s="174"/>
    </row>
    <row r="969" spans="1:155" s="163" customFormat="1" ht="13.5" customHeight="1">
      <c r="A969" s="161" t="s">
        <v>82</v>
      </c>
      <c r="B969" s="160"/>
      <c r="C969" s="160"/>
      <c r="D969" s="160"/>
      <c r="E969" s="160"/>
      <c r="F969" s="159"/>
      <c r="G969" s="158"/>
      <c r="H969" s="157"/>
      <c r="I969" s="156"/>
      <c r="J969" s="155"/>
      <c r="K969" s="155"/>
      <c r="L969" s="155"/>
      <c r="M969" s="155"/>
      <c r="N969" s="154"/>
      <c r="O969" s="153"/>
      <c r="P969" s="152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</row>
    <row r="970" spans="1:155">
      <c r="A970" s="333"/>
      <c r="B970" s="334"/>
      <c r="C970" s="334"/>
      <c r="D970" s="335"/>
      <c r="E970" s="336"/>
      <c r="F970" s="336"/>
      <c r="G970" s="336"/>
      <c r="H970" s="336"/>
      <c r="I970" s="336"/>
      <c r="J970" s="336"/>
      <c r="K970" s="337"/>
      <c r="L970" s="338"/>
      <c r="M970" s="339"/>
      <c r="N970" s="336"/>
      <c r="O970" s="336"/>
      <c r="P970" s="340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  <c r="DB970" s="137"/>
      <c r="DC970" s="137"/>
      <c r="DD970" s="137"/>
      <c r="DE970" s="137"/>
      <c r="DF970" s="137"/>
      <c r="DG970" s="137"/>
      <c r="DH970" s="137"/>
      <c r="DI970" s="137"/>
      <c r="DJ970" s="137"/>
      <c r="DK970" s="137"/>
      <c r="DL970" s="137"/>
      <c r="DM970" s="137"/>
      <c r="DN970" s="137"/>
      <c r="DO970" s="137"/>
      <c r="DP970" s="137"/>
      <c r="DQ970" s="137"/>
      <c r="DR970" s="137"/>
      <c r="DS970" s="137"/>
      <c r="DT970" s="137"/>
      <c r="DU970" s="137"/>
      <c r="DV970" s="137"/>
      <c r="DW970" s="137"/>
      <c r="DX970" s="137"/>
      <c r="DY970" s="137"/>
      <c r="DZ970" s="137"/>
      <c r="EA970" s="137"/>
      <c r="EB970" s="137"/>
      <c r="EC970" s="137"/>
      <c r="ED970" s="137"/>
      <c r="EE970" s="137"/>
      <c r="EF970" s="137"/>
      <c r="EG970" s="137"/>
      <c r="EH970" s="137"/>
      <c r="EI970" s="137"/>
      <c r="EJ970" s="137"/>
      <c r="EK970" s="137"/>
      <c r="EL970" s="137"/>
      <c r="EM970" s="137"/>
      <c r="EN970" s="137"/>
      <c r="EO970" s="137"/>
      <c r="EP970" s="137"/>
      <c r="EQ970" s="137"/>
      <c r="ER970" s="137"/>
      <c r="ES970" s="137"/>
      <c r="ET970" s="137"/>
      <c r="EU970" s="137"/>
      <c r="EV970" s="137"/>
      <c r="EW970" s="137"/>
      <c r="EX970" s="137"/>
      <c r="EY970" s="137"/>
    </row>
    <row r="971" spans="1:155">
      <c r="A971" s="341"/>
      <c r="B971" s="342"/>
      <c r="C971" s="342"/>
      <c r="D971" s="343"/>
      <c r="E971" s="344"/>
      <c r="F971" s="344"/>
      <c r="G971" s="344"/>
      <c r="H971" s="344"/>
      <c r="I971" s="344"/>
      <c r="J971" s="344"/>
      <c r="K971" s="345"/>
      <c r="L971" s="346"/>
      <c r="M971" s="347"/>
      <c r="N971" s="344"/>
      <c r="O971" s="344"/>
      <c r="P971" s="348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  <c r="DB971" s="137"/>
      <c r="DC971" s="137"/>
      <c r="DD971" s="137"/>
      <c r="DE971" s="137"/>
      <c r="DF971" s="137"/>
      <c r="DG971" s="137"/>
      <c r="DH971" s="137"/>
      <c r="DI971" s="137"/>
      <c r="DJ971" s="137"/>
      <c r="DK971" s="137"/>
      <c r="DL971" s="137"/>
      <c r="DM971" s="137"/>
      <c r="DN971" s="137"/>
      <c r="DO971" s="137"/>
      <c r="DP971" s="137"/>
      <c r="DQ971" s="137"/>
      <c r="DR971" s="137"/>
      <c r="DS971" s="137"/>
      <c r="DT971" s="137"/>
      <c r="DU971" s="137"/>
      <c r="DV971" s="137"/>
      <c r="DW971" s="137"/>
      <c r="DX971" s="137"/>
      <c r="DY971" s="137"/>
      <c r="DZ971" s="137"/>
      <c r="EA971" s="137"/>
      <c r="EB971" s="137"/>
      <c r="EC971" s="137"/>
      <c r="ED971" s="137"/>
      <c r="EE971" s="137"/>
      <c r="EF971" s="137"/>
      <c r="EG971" s="137"/>
      <c r="EH971" s="137"/>
      <c r="EI971" s="137"/>
      <c r="EJ971" s="137"/>
      <c r="EK971" s="137"/>
      <c r="EL971" s="137"/>
      <c r="EM971" s="137"/>
      <c r="EN971" s="137"/>
      <c r="EO971" s="137"/>
      <c r="EP971" s="137"/>
      <c r="EQ971" s="137"/>
      <c r="ER971" s="137"/>
      <c r="ES971" s="137"/>
      <c r="ET971" s="137"/>
      <c r="EU971" s="137"/>
      <c r="EV971" s="137"/>
      <c r="EW971" s="137"/>
      <c r="EX971" s="137"/>
      <c r="EY971" s="137"/>
    </row>
    <row r="973" spans="1:155" ht="15.5">
      <c r="A973" s="721"/>
      <c r="B973" s="721"/>
      <c r="C973" s="721"/>
      <c r="D973" s="721"/>
      <c r="E973" s="721"/>
      <c r="F973" s="721"/>
      <c r="G973" s="721"/>
      <c r="H973" s="721"/>
      <c r="I973" s="721"/>
      <c r="J973" s="721"/>
      <c r="K973" s="721"/>
      <c r="L973" s="721"/>
      <c r="M973" s="721"/>
      <c r="N973" s="721"/>
      <c r="O973" s="721"/>
      <c r="P973" s="721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  <c r="DB973" s="137"/>
      <c r="DC973" s="137"/>
      <c r="DD973" s="137"/>
      <c r="DE973" s="137"/>
      <c r="DF973" s="137"/>
      <c r="DG973" s="137"/>
      <c r="DH973" s="137"/>
      <c r="DI973" s="137"/>
      <c r="DJ973" s="137"/>
      <c r="DK973" s="137"/>
      <c r="DL973" s="137"/>
      <c r="DM973" s="137"/>
      <c r="DN973" s="137"/>
      <c r="DO973" s="137"/>
      <c r="DP973" s="137"/>
      <c r="DQ973" s="137"/>
      <c r="DR973" s="137"/>
      <c r="DS973" s="137"/>
      <c r="DT973" s="137"/>
      <c r="DU973" s="137"/>
      <c r="DV973" s="137"/>
      <c r="DW973" s="137"/>
      <c r="DX973" s="137"/>
      <c r="DY973" s="137"/>
      <c r="DZ973" s="137"/>
      <c r="EA973" s="137"/>
      <c r="EB973" s="137"/>
      <c r="EC973" s="137"/>
      <c r="ED973" s="137"/>
      <c r="EE973" s="137"/>
      <c r="EF973" s="137"/>
      <c r="EG973" s="137"/>
      <c r="EH973" s="137"/>
      <c r="EI973" s="137"/>
      <c r="EJ973" s="137"/>
      <c r="EK973" s="137"/>
      <c r="EL973" s="137"/>
      <c r="EM973" s="137"/>
      <c r="EN973" s="137"/>
      <c r="EO973" s="137"/>
      <c r="EP973" s="137"/>
      <c r="EQ973" s="137"/>
      <c r="ER973" s="137"/>
      <c r="ES973" s="137"/>
      <c r="ET973" s="137"/>
      <c r="EU973" s="137"/>
      <c r="EV973" s="137"/>
      <c r="EW973" s="137"/>
      <c r="EX973" s="137"/>
      <c r="EY973" s="137"/>
    </row>
    <row r="974" spans="1:155" ht="15.5">
      <c r="A974" s="722" t="s">
        <v>43</v>
      </c>
      <c r="B974" s="722"/>
      <c r="C974" s="722"/>
      <c r="D974" s="722"/>
      <c r="E974" s="722"/>
      <c r="F974" s="722"/>
      <c r="G974" s="722"/>
      <c r="H974" s="722"/>
      <c r="I974" s="722"/>
      <c r="J974" s="722"/>
      <c r="K974" s="722"/>
      <c r="L974" s="722"/>
      <c r="M974" s="722"/>
      <c r="N974" s="722"/>
      <c r="O974" s="722"/>
      <c r="P974" s="722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  <c r="DB974" s="137"/>
      <c r="DC974" s="137"/>
      <c r="DD974" s="137"/>
      <c r="DE974" s="137"/>
      <c r="DF974" s="137"/>
      <c r="DG974" s="137"/>
      <c r="DH974" s="137"/>
      <c r="DI974" s="137"/>
      <c r="DJ974" s="137"/>
      <c r="DK974" s="137"/>
      <c r="DL974" s="137"/>
      <c r="DM974" s="137"/>
      <c r="DN974" s="137"/>
      <c r="DO974" s="137"/>
      <c r="DP974" s="137"/>
      <c r="DQ974" s="137"/>
      <c r="DR974" s="137"/>
      <c r="DS974" s="137"/>
      <c r="DT974" s="137"/>
      <c r="DU974" s="137"/>
      <c r="DV974" s="137"/>
      <c r="DW974" s="137"/>
      <c r="DX974" s="137"/>
      <c r="DY974" s="137"/>
      <c r="DZ974" s="137"/>
      <c r="EA974" s="137"/>
      <c r="EB974" s="137"/>
      <c r="EC974" s="137"/>
      <c r="ED974" s="137"/>
      <c r="EE974" s="137"/>
      <c r="EF974" s="137"/>
      <c r="EG974" s="137"/>
      <c r="EH974" s="137"/>
      <c r="EI974" s="137"/>
      <c r="EJ974" s="137"/>
      <c r="EK974" s="137"/>
      <c r="EL974" s="137"/>
      <c r="EM974" s="137"/>
      <c r="EN974" s="137"/>
      <c r="EO974" s="137"/>
      <c r="EP974" s="137"/>
      <c r="EQ974" s="137"/>
      <c r="ER974" s="137"/>
      <c r="ES974" s="137"/>
      <c r="ET974" s="137"/>
      <c r="EU974" s="137"/>
      <c r="EV974" s="137"/>
      <c r="EW974" s="137"/>
      <c r="EX974" s="137"/>
      <c r="EY974" s="137"/>
    </row>
    <row r="975" spans="1:155">
      <c r="A975" s="213"/>
      <c r="B975" s="150"/>
      <c r="C975" s="150"/>
      <c r="D975" s="149"/>
      <c r="E975" s="150"/>
      <c r="F975" s="150"/>
      <c r="G975" s="150"/>
      <c r="H975" s="150"/>
      <c r="I975" s="150"/>
      <c r="J975" s="361"/>
      <c r="K975" s="148"/>
      <c r="L975" s="147"/>
      <c r="M975" s="146"/>
      <c r="N975" s="150"/>
      <c r="O975" s="150"/>
      <c r="P975" s="198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  <c r="DB975" s="137"/>
      <c r="DC975" s="137"/>
      <c r="DD975" s="137"/>
      <c r="DE975" s="137"/>
      <c r="DF975" s="137"/>
      <c r="DG975" s="137"/>
      <c r="DH975" s="137"/>
      <c r="DI975" s="137"/>
      <c r="DJ975" s="137"/>
      <c r="DK975" s="137"/>
      <c r="DL975" s="137"/>
      <c r="DM975" s="137"/>
      <c r="DN975" s="137"/>
      <c r="DO975" s="137"/>
      <c r="DP975" s="137"/>
      <c r="DQ975" s="137"/>
      <c r="DR975" s="137"/>
      <c r="DS975" s="137"/>
      <c r="DT975" s="137"/>
      <c r="DU975" s="137"/>
      <c r="DV975" s="137"/>
      <c r="DW975" s="137"/>
      <c r="DX975" s="137"/>
      <c r="DY975" s="137"/>
      <c r="DZ975" s="137"/>
      <c r="EA975" s="137"/>
      <c r="EB975" s="137"/>
      <c r="EC975" s="137"/>
      <c r="ED975" s="137"/>
      <c r="EE975" s="137"/>
      <c r="EF975" s="137"/>
      <c r="EG975" s="137"/>
      <c r="EH975" s="137"/>
      <c r="EI975" s="137"/>
      <c r="EJ975" s="137"/>
      <c r="EK975" s="137"/>
      <c r="EL975" s="137"/>
      <c r="EM975" s="137"/>
      <c r="EN975" s="137"/>
      <c r="EO975" s="137"/>
      <c r="EP975" s="137"/>
      <c r="EQ975" s="137"/>
      <c r="ER975" s="137"/>
      <c r="ES975" s="137"/>
      <c r="ET975" s="137"/>
      <c r="EU975" s="137"/>
      <c r="EV975" s="137"/>
      <c r="EW975" s="137"/>
      <c r="EX975" s="137"/>
      <c r="EY975" s="137"/>
    </row>
    <row r="976" spans="1:155" ht="18">
      <c r="A976" s="723" t="s">
        <v>253</v>
      </c>
      <c r="B976" s="723"/>
      <c r="C976" s="723"/>
      <c r="D976" s="723"/>
      <c r="E976" s="723"/>
      <c r="F976" s="723"/>
      <c r="G976" s="723"/>
      <c r="H976" s="723"/>
      <c r="I976" s="723"/>
      <c r="J976" s="723"/>
      <c r="K976" s="723"/>
      <c r="L976" s="723"/>
      <c r="M976" s="723"/>
      <c r="N976" s="723"/>
      <c r="O976" s="723"/>
      <c r="P976" s="723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  <c r="DB976" s="137"/>
      <c r="DC976" s="137"/>
      <c r="DD976" s="137"/>
      <c r="DE976" s="137"/>
      <c r="DF976" s="137"/>
      <c r="DG976" s="137"/>
      <c r="DH976" s="137"/>
      <c r="DI976" s="137"/>
      <c r="DJ976" s="137"/>
      <c r="DK976" s="137"/>
      <c r="DL976" s="137"/>
      <c r="DM976" s="137"/>
      <c r="DN976" s="137"/>
      <c r="DO976" s="137"/>
      <c r="DP976" s="137"/>
      <c r="DQ976" s="137"/>
      <c r="DR976" s="137"/>
      <c r="DS976" s="137"/>
      <c r="DT976" s="137"/>
      <c r="DU976" s="137"/>
      <c r="DV976" s="137"/>
      <c r="DW976" s="137"/>
      <c r="DX976" s="137"/>
      <c r="DY976" s="137"/>
      <c r="DZ976" s="137"/>
      <c r="EA976" s="137"/>
      <c r="EB976" s="137"/>
      <c r="EC976" s="137"/>
      <c r="ED976" s="137"/>
      <c r="EE976" s="137"/>
      <c r="EF976" s="137"/>
      <c r="EG976" s="137"/>
      <c r="EH976" s="137"/>
      <c r="EI976" s="137"/>
      <c r="EJ976" s="137"/>
      <c r="EK976" s="137"/>
      <c r="EL976" s="137"/>
      <c r="EM976" s="137"/>
      <c r="EN976" s="137"/>
      <c r="EO976" s="137"/>
      <c r="EP976" s="137"/>
      <c r="EQ976" s="137"/>
      <c r="ER976" s="137"/>
      <c r="ES976" s="137"/>
      <c r="ET976" s="137"/>
      <c r="EU976" s="137"/>
      <c r="EV976" s="137"/>
      <c r="EW976" s="137"/>
      <c r="EX976" s="137"/>
      <c r="EY976" s="137"/>
    </row>
    <row r="977" spans="1:155">
      <c r="A977" s="213"/>
      <c r="B977" s="150"/>
      <c r="C977" s="150"/>
      <c r="D977" s="149"/>
      <c r="E977" s="150"/>
      <c r="F977" s="150"/>
      <c r="G977" s="150"/>
      <c r="H977" s="150"/>
      <c r="I977" s="150"/>
      <c r="J977" s="361"/>
      <c r="K977" s="148"/>
      <c r="L977" s="147"/>
      <c r="M977" s="146"/>
      <c r="N977" s="150"/>
      <c r="O977" s="150"/>
      <c r="P977" s="198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  <c r="DB977" s="137"/>
      <c r="DC977" s="137"/>
      <c r="DD977" s="137"/>
      <c r="DE977" s="137"/>
      <c r="DF977" s="137"/>
      <c r="DG977" s="137"/>
      <c r="DH977" s="137"/>
      <c r="DI977" s="137"/>
      <c r="DJ977" s="137"/>
      <c r="DK977" s="137"/>
      <c r="DL977" s="137"/>
      <c r="DM977" s="137"/>
      <c r="DN977" s="137"/>
      <c r="DO977" s="137"/>
      <c r="DP977" s="137"/>
      <c r="DQ977" s="137"/>
      <c r="DR977" s="137"/>
      <c r="DS977" s="137"/>
      <c r="DT977" s="137"/>
      <c r="DU977" s="137"/>
      <c r="DV977" s="137"/>
      <c r="DW977" s="137"/>
      <c r="DX977" s="137"/>
      <c r="DY977" s="137"/>
      <c r="DZ977" s="137"/>
      <c r="EA977" s="137"/>
      <c r="EB977" s="137"/>
      <c r="EC977" s="137"/>
      <c r="ED977" s="137"/>
      <c r="EE977" s="137"/>
      <c r="EF977" s="137"/>
      <c r="EG977" s="137"/>
      <c r="EH977" s="137"/>
      <c r="EI977" s="137"/>
      <c r="EJ977" s="137"/>
      <c r="EK977" s="137"/>
      <c r="EL977" s="137"/>
      <c r="EM977" s="137"/>
      <c r="EN977" s="137"/>
      <c r="EO977" s="137"/>
      <c r="EP977" s="137"/>
      <c r="EQ977" s="137"/>
      <c r="ER977" s="137"/>
      <c r="ES977" s="137"/>
      <c r="ET977" s="137"/>
      <c r="EU977" s="137"/>
      <c r="EV977" s="137"/>
      <c r="EW977" s="137"/>
      <c r="EX977" s="137"/>
      <c r="EY977" s="137"/>
    </row>
    <row r="978" spans="1:155">
      <c r="A978" s="213"/>
      <c r="B978" s="720">
        <f>'Encodage réponses Es'!$B$1:$I$1</f>
        <v>0</v>
      </c>
      <c r="C978" s="720"/>
      <c r="D978" s="720"/>
      <c r="E978" s="720"/>
      <c r="F978" s="720"/>
      <c r="G978" s="720"/>
      <c r="H978" s="720"/>
      <c r="I978" s="720"/>
      <c r="J978" s="720"/>
      <c r="K978" s="720"/>
      <c r="L978" s="720"/>
      <c r="M978" s="720"/>
      <c r="N978" s="720"/>
      <c r="O978" s="150"/>
      <c r="P978" s="198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  <c r="DB978" s="137"/>
      <c r="DC978" s="137"/>
      <c r="DD978" s="137"/>
      <c r="DE978" s="137"/>
      <c r="DF978" s="137"/>
      <c r="DG978" s="137"/>
      <c r="DH978" s="137"/>
      <c r="DI978" s="137"/>
      <c r="DJ978" s="137"/>
      <c r="DK978" s="137"/>
      <c r="DL978" s="137"/>
      <c r="DM978" s="137"/>
      <c r="DN978" s="137"/>
      <c r="DO978" s="137"/>
      <c r="DP978" s="137"/>
      <c r="DQ978" s="137"/>
      <c r="DR978" s="137"/>
      <c r="DS978" s="137"/>
      <c r="DT978" s="137"/>
      <c r="DU978" s="137"/>
      <c r="DV978" s="137"/>
      <c r="DW978" s="137"/>
      <c r="DX978" s="137"/>
      <c r="DY978" s="137"/>
      <c r="DZ978" s="137"/>
      <c r="EA978" s="137"/>
      <c r="EB978" s="137"/>
      <c r="EC978" s="137"/>
      <c r="ED978" s="137"/>
      <c r="EE978" s="137"/>
      <c r="EF978" s="137"/>
      <c r="EG978" s="137"/>
      <c r="EH978" s="137"/>
      <c r="EI978" s="137"/>
      <c r="EJ978" s="137"/>
      <c r="EK978" s="137"/>
      <c r="EL978" s="137"/>
      <c r="EM978" s="137"/>
      <c r="EN978" s="137"/>
      <c r="EO978" s="137"/>
      <c r="EP978" s="137"/>
      <c r="EQ978" s="137"/>
      <c r="ER978" s="137"/>
      <c r="ES978" s="137"/>
      <c r="ET978" s="137"/>
      <c r="EU978" s="137"/>
      <c r="EV978" s="137"/>
      <c r="EW978" s="137"/>
      <c r="EX978" s="137"/>
      <c r="EY978" s="137"/>
    </row>
    <row r="979" spans="1:155" ht="27" customHeight="1">
      <c r="A979" s="238" t="s">
        <v>44</v>
      </c>
      <c r="B979" s="238">
        <f>'Encodage réponses Es'!$C$3</f>
        <v>0</v>
      </c>
      <c r="C979" s="150"/>
      <c r="D979" s="149"/>
      <c r="E979" s="150"/>
      <c r="F979" s="150"/>
      <c r="G979" s="150"/>
      <c r="H979" s="150"/>
      <c r="I979" s="150"/>
      <c r="J979" s="361"/>
      <c r="K979" s="148"/>
      <c r="L979" s="147"/>
      <c r="M979" s="146"/>
      <c r="N979" s="150"/>
      <c r="O979" s="150"/>
      <c r="P979" s="198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  <c r="DB979" s="137"/>
      <c r="DC979" s="137"/>
      <c r="DD979" s="137"/>
      <c r="DE979" s="137"/>
      <c r="DF979" s="137"/>
      <c r="DG979" s="137"/>
      <c r="DH979" s="137"/>
      <c r="DI979" s="137"/>
      <c r="DJ979" s="137"/>
      <c r="DK979" s="137"/>
      <c r="DL979" s="137"/>
      <c r="DM979" s="137"/>
      <c r="DN979" s="137"/>
      <c r="DO979" s="137"/>
      <c r="DP979" s="137"/>
      <c r="DQ979" s="137"/>
      <c r="DR979" s="137"/>
      <c r="DS979" s="137"/>
      <c r="DT979" s="137"/>
      <c r="DU979" s="137"/>
      <c r="DV979" s="137"/>
      <c r="DW979" s="137"/>
      <c r="DX979" s="137"/>
      <c r="DY979" s="137"/>
      <c r="DZ979" s="137"/>
      <c r="EA979" s="137"/>
      <c r="EB979" s="137"/>
      <c r="EC979" s="137"/>
      <c r="ED979" s="137"/>
      <c r="EE979" s="137"/>
      <c r="EF979" s="137"/>
      <c r="EG979" s="137"/>
      <c r="EH979" s="137"/>
      <c r="EI979" s="137"/>
      <c r="EJ979" s="137"/>
      <c r="EK979" s="137"/>
      <c r="EL979" s="137"/>
      <c r="EM979" s="137"/>
      <c r="EN979" s="137"/>
      <c r="EO979" s="137"/>
      <c r="EP979" s="137"/>
      <c r="EQ979" s="137"/>
      <c r="ER979" s="137"/>
      <c r="ES979" s="137"/>
      <c r="ET979" s="137"/>
      <c r="EU979" s="137"/>
      <c r="EV979" s="137"/>
      <c r="EW979" s="137"/>
      <c r="EX979" s="137"/>
      <c r="EY979" s="137"/>
    </row>
    <row r="980" spans="1:155" ht="15.5">
      <c r="A980" s="724" t="str">
        <f>CONCATENATE("Synthèse des résultats de l'élève : ",Résultats!$E30," ",Résultats!$F30)</f>
        <v xml:space="preserve">Synthèse des résultats de l'élève :  </v>
      </c>
      <c r="B980" s="724"/>
      <c r="C980" s="724"/>
      <c r="D980" s="724"/>
      <c r="E980" s="724"/>
      <c r="F980" s="724"/>
      <c r="G980" s="724"/>
      <c r="H980" s="724"/>
      <c r="I980" s="724"/>
      <c r="J980" s="724"/>
      <c r="K980" s="724"/>
      <c r="L980" s="237"/>
      <c r="M980" s="718" t="str">
        <f>IF(Résultats!$J979="Absent(e)","Absent(e)",IF(Résultats!$J979="Incomplet","Incomplet",""))</f>
        <v/>
      </c>
      <c r="N980" s="718"/>
      <c r="O980" s="718"/>
      <c r="P980" s="718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  <c r="DB980" s="137"/>
      <c r="DC980" s="137"/>
      <c r="DD980" s="137"/>
      <c r="DE980" s="137"/>
      <c r="DF980" s="137"/>
      <c r="DG980" s="137"/>
      <c r="DH980" s="137"/>
      <c r="DI980" s="137"/>
      <c r="DJ980" s="137"/>
      <c r="DK980" s="137"/>
      <c r="DL980" s="137"/>
      <c r="DM980" s="137"/>
      <c r="DN980" s="137"/>
      <c r="DO980" s="137"/>
      <c r="DP980" s="137"/>
      <c r="DQ980" s="137"/>
      <c r="DR980" s="137"/>
      <c r="DS980" s="137"/>
      <c r="DT980" s="137"/>
      <c r="DU980" s="137"/>
      <c r="DV980" s="137"/>
      <c r="DW980" s="137"/>
      <c r="DX980" s="137"/>
      <c r="DY980" s="137"/>
      <c r="DZ980" s="137"/>
      <c r="EA980" s="137"/>
      <c r="EB980" s="137"/>
      <c r="EC980" s="137"/>
      <c r="ED980" s="137"/>
      <c r="EE980" s="137"/>
      <c r="EF980" s="137"/>
      <c r="EG980" s="137"/>
      <c r="EH980" s="137"/>
      <c r="EI980" s="137"/>
      <c r="EJ980" s="137"/>
      <c r="EK980" s="137"/>
      <c r="EL980" s="137"/>
      <c r="EM980" s="137"/>
      <c r="EN980" s="137"/>
      <c r="EO980" s="137"/>
      <c r="EP980" s="137"/>
      <c r="EQ980" s="137"/>
      <c r="ER980" s="137"/>
      <c r="ES980" s="137"/>
      <c r="ET980" s="137"/>
      <c r="EU980" s="137"/>
      <c r="EV980" s="137"/>
      <c r="EW980" s="137"/>
      <c r="EX980" s="137"/>
      <c r="EY980" s="137"/>
    </row>
    <row r="981" spans="1:155" ht="15.5">
      <c r="A981" s="236"/>
      <c r="B981" s="235"/>
      <c r="C981" s="150"/>
      <c r="D981" s="149"/>
      <c r="E981" s="150"/>
      <c r="F981" s="150"/>
      <c r="G981" s="150"/>
      <c r="H981" s="150"/>
      <c r="I981" s="150"/>
      <c r="J981" s="361"/>
      <c r="K981" s="148"/>
      <c r="L981" s="147"/>
      <c r="M981" s="146"/>
      <c r="N981" s="150"/>
      <c r="O981" s="150"/>
      <c r="P981" s="198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  <c r="DB981" s="137"/>
      <c r="DC981" s="137"/>
      <c r="DD981" s="137"/>
      <c r="DE981" s="137"/>
      <c r="DF981" s="137"/>
      <c r="DG981" s="137"/>
      <c r="DH981" s="137"/>
      <c r="DI981" s="137"/>
      <c r="DJ981" s="137"/>
      <c r="DK981" s="137"/>
      <c r="DL981" s="137"/>
      <c r="DM981" s="137"/>
      <c r="DN981" s="137"/>
      <c r="DO981" s="137"/>
      <c r="DP981" s="137"/>
      <c r="DQ981" s="137"/>
      <c r="DR981" s="137"/>
      <c r="DS981" s="137"/>
      <c r="DT981" s="137"/>
      <c r="DU981" s="137"/>
      <c r="DV981" s="137"/>
      <c r="DW981" s="137"/>
      <c r="DX981" s="137"/>
      <c r="DY981" s="137"/>
      <c r="DZ981" s="137"/>
      <c r="EA981" s="137"/>
      <c r="EB981" s="137"/>
      <c r="EC981" s="137"/>
      <c r="ED981" s="137"/>
      <c r="EE981" s="137"/>
      <c r="EF981" s="137"/>
      <c r="EG981" s="137"/>
      <c r="EH981" s="137"/>
      <c r="EI981" s="137"/>
      <c r="EJ981" s="137"/>
      <c r="EK981" s="137"/>
      <c r="EL981" s="137"/>
      <c r="EM981" s="137"/>
      <c r="EN981" s="137"/>
      <c r="EO981" s="137"/>
      <c r="EP981" s="137"/>
      <c r="EQ981" s="137"/>
      <c r="ER981" s="137"/>
      <c r="ES981" s="137"/>
      <c r="ET981" s="137"/>
      <c r="EU981" s="137"/>
      <c r="EV981" s="137"/>
      <c r="EW981" s="137"/>
      <c r="EX981" s="137"/>
      <c r="EY981" s="137"/>
    </row>
    <row r="982" spans="1:155" s="173" customFormat="1" ht="18" customHeight="1">
      <c r="A982" s="234" t="s">
        <v>47</v>
      </c>
      <c r="B982" s="233"/>
      <c r="C982" s="362"/>
      <c r="D982" s="228"/>
      <c r="E982" s="232"/>
      <c r="F982" s="232"/>
      <c r="G982" s="232"/>
      <c r="H982" s="232"/>
      <c r="I982" s="232"/>
      <c r="J982" s="231"/>
      <c r="K982" s="230"/>
      <c r="L982" s="229"/>
      <c r="M982" s="228"/>
      <c r="N982" s="227" t="str">
        <f>IF(OR(Résultats!$J30="Absent(e)",Résultats!$J30="Incomplet"),"",Résultats!$J30)</f>
        <v/>
      </c>
      <c r="O982" s="226" t="str">
        <f>"/"</f>
        <v>/</v>
      </c>
      <c r="P982" s="225">
        <f>Résultats!$J$4</f>
        <v>80</v>
      </c>
      <c r="Q982" s="174"/>
      <c r="R982" s="174"/>
      <c r="S982" s="174"/>
      <c r="T982" s="174"/>
      <c r="U982" s="174"/>
      <c r="V982" s="174"/>
      <c r="W982" s="174"/>
      <c r="X982" s="174"/>
      <c r="Y982" s="174"/>
      <c r="Z982" s="174"/>
      <c r="AA982" s="174"/>
      <c r="AB982" s="174"/>
      <c r="AC982" s="174"/>
      <c r="AD982" s="174"/>
      <c r="AE982" s="174"/>
      <c r="AF982" s="174"/>
      <c r="AG982" s="174"/>
      <c r="AH982" s="174"/>
      <c r="AI982" s="174"/>
      <c r="AJ982" s="174"/>
      <c r="AK982" s="174"/>
      <c r="AL982" s="174"/>
      <c r="AM982" s="174"/>
      <c r="AN982" s="174"/>
    </row>
    <row r="983" spans="1:155" ht="14">
      <c r="A983" s="224"/>
      <c r="B983" s="221"/>
      <c r="C983" s="220"/>
      <c r="D983" s="219"/>
      <c r="E983" s="218"/>
      <c r="F983" s="218"/>
      <c r="G983" s="218"/>
      <c r="H983" s="218"/>
      <c r="I983" s="218"/>
      <c r="J983" s="217"/>
      <c r="K983" s="216"/>
      <c r="L983" s="215"/>
      <c r="M983" s="214"/>
      <c r="N983" s="219"/>
      <c r="O983" s="219"/>
      <c r="P983" s="223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  <c r="DB983" s="137"/>
      <c r="DC983" s="137"/>
      <c r="DD983" s="137"/>
      <c r="DE983" s="137"/>
      <c r="DF983" s="137"/>
      <c r="DG983" s="137"/>
      <c r="DH983" s="137"/>
      <c r="DI983" s="137"/>
      <c r="DJ983" s="137"/>
      <c r="DK983" s="137"/>
      <c r="DL983" s="137"/>
      <c r="DM983" s="137"/>
      <c r="DN983" s="137"/>
      <c r="DO983" s="137"/>
      <c r="DP983" s="137"/>
      <c r="DQ983" s="137"/>
      <c r="DR983" s="137"/>
      <c r="DS983" s="137"/>
      <c r="DT983" s="137"/>
      <c r="DU983" s="137"/>
      <c r="DV983" s="137"/>
      <c r="DW983" s="137"/>
      <c r="DX983" s="137"/>
      <c r="DY983" s="137"/>
      <c r="DZ983" s="137"/>
      <c r="EA983" s="137"/>
      <c r="EB983" s="137"/>
      <c r="EC983" s="137"/>
      <c r="ED983" s="137"/>
      <c r="EE983" s="137"/>
      <c r="EF983" s="137"/>
      <c r="EG983" s="137"/>
      <c r="EH983" s="137"/>
      <c r="EI983" s="137"/>
      <c r="EJ983" s="137"/>
      <c r="EK983" s="137"/>
      <c r="EL983" s="137"/>
      <c r="EM983" s="137"/>
      <c r="EN983" s="137"/>
      <c r="EO983" s="137"/>
      <c r="EP983" s="137"/>
      <c r="EQ983" s="137"/>
      <c r="ER983" s="137"/>
      <c r="ES983" s="137"/>
      <c r="ET983" s="137"/>
      <c r="EU983" s="137"/>
      <c r="EV983" s="137"/>
      <c r="EW983" s="137"/>
      <c r="EX983" s="137"/>
      <c r="EY983" s="137"/>
    </row>
    <row r="984" spans="1:155" ht="15.5">
      <c r="A984" s="222"/>
      <c r="B984" s="221"/>
      <c r="C984" s="220"/>
      <c r="D984" s="219"/>
      <c r="E984" s="218"/>
      <c r="F984" s="218"/>
      <c r="G984" s="218"/>
      <c r="H984" s="218"/>
      <c r="I984" s="218"/>
      <c r="J984" s="217"/>
      <c r="K984" s="216"/>
      <c r="L984" s="215"/>
      <c r="M984" s="214"/>
      <c r="N984" s="719" t="str">
        <f>IF(N982="","",N982/P982)</f>
        <v/>
      </c>
      <c r="O984" s="719"/>
      <c r="P984" s="719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  <c r="DB984" s="137"/>
      <c r="DC984" s="137"/>
      <c r="DD984" s="137"/>
      <c r="DE984" s="137"/>
      <c r="DF984" s="137"/>
      <c r="DG984" s="137"/>
      <c r="DH984" s="137"/>
      <c r="DI984" s="137"/>
      <c r="DJ984" s="137"/>
      <c r="DK984" s="137"/>
      <c r="DL984" s="137"/>
      <c r="DM984" s="137"/>
      <c r="DN984" s="137"/>
      <c r="DO984" s="137"/>
      <c r="DP984" s="137"/>
      <c r="DQ984" s="137"/>
      <c r="DR984" s="137"/>
      <c r="DS984" s="137"/>
      <c r="DT984" s="137"/>
      <c r="DU984" s="137"/>
      <c r="DV984" s="137"/>
      <c r="DW984" s="137"/>
      <c r="DX984" s="137"/>
      <c r="DY984" s="137"/>
      <c r="DZ984" s="137"/>
      <c r="EA984" s="137"/>
      <c r="EB984" s="137"/>
      <c r="EC984" s="137"/>
      <c r="ED984" s="137"/>
      <c r="EE984" s="137"/>
      <c r="EF984" s="137"/>
      <c r="EG984" s="137"/>
      <c r="EH984" s="137"/>
      <c r="EI984" s="137"/>
      <c r="EJ984" s="137"/>
      <c r="EK984" s="137"/>
      <c r="EL984" s="137"/>
      <c r="EM984" s="137"/>
      <c r="EN984" s="137"/>
      <c r="EO984" s="137"/>
      <c r="EP984" s="137"/>
      <c r="EQ984" s="137"/>
      <c r="ER984" s="137"/>
      <c r="ES984" s="137"/>
      <c r="ET984" s="137"/>
      <c r="EU984" s="137"/>
      <c r="EV984" s="137"/>
      <c r="EW984" s="137"/>
      <c r="EX984" s="137"/>
      <c r="EY984" s="137"/>
    </row>
    <row r="985" spans="1:155">
      <c r="A985" s="213"/>
      <c r="B985" s="150"/>
      <c r="C985" s="150"/>
      <c r="D985" s="149"/>
      <c r="E985" s="150"/>
      <c r="F985" s="150"/>
      <c r="G985" s="150"/>
      <c r="H985" s="150"/>
      <c r="I985" s="150"/>
      <c r="J985" s="361"/>
      <c r="K985" s="148"/>
      <c r="L985" s="147"/>
      <c r="M985" s="212"/>
      <c r="N985" s="149"/>
      <c r="O985" s="149"/>
      <c r="P985" s="198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  <c r="DB985" s="137"/>
      <c r="DC985" s="137"/>
      <c r="DD985" s="137"/>
      <c r="DE985" s="137"/>
      <c r="DF985" s="137"/>
      <c r="DG985" s="137"/>
      <c r="DH985" s="137"/>
      <c r="DI985" s="137"/>
      <c r="DJ985" s="137"/>
      <c r="DK985" s="137"/>
      <c r="DL985" s="137"/>
      <c r="DM985" s="137"/>
      <c r="DN985" s="137"/>
      <c r="DO985" s="137"/>
      <c r="DP985" s="137"/>
      <c r="DQ985" s="137"/>
      <c r="DR985" s="137"/>
      <c r="DS985" s="137"/>
      <c r="DT985" s="137"/>
      <c r="DU985" s="137"/>
      <c r="DV985" s="137"/>
      <c r="DW985" s="137"/>
      <c r="DX985" s="137"/>
      <c r="DY985" s="137"/>
      <c r="DZ985" s="137"/>
      <c r="EA985" s="137"/>
      <c r="EB985" s="137"/>
      <c r="EC985" s="137"/>
      <c r="ED985" s="137"/>
      <c r="EE985" s="137"/>
      <c r="EF985" s="137"/>
      <c r="EG985" s="137"/>
      <c r="EH985" s="137"/>
      <c r="EI985" s="137"/>
      <c r="EJ985" s="137"/>
      <c r="EK985" s="137"/>
      <c r="EL985" s="137"/>
      <c r="EM985" s="137"/>
      <c r="EN985" s="137"/>
      <c r="EO985" s="137"/>
      <c r="EP985" s="137"/>
      <c r="EQ985" s="137"/>
      <c r="ER985" s="137"/>
      <c r="ES985" s="137"/>
      <c r="ET985" s="137"/>
      <c r="EU985" s="137"/>
      <c r="EV985" s="137"/>
      <c r="EW985" s="137"/>
      <c r="EX985" s="137"/>
      <c r="EY985" s="137"/>
    </row>
    <row r="986" spans="1:155" s="173" customFormat="1" ht="27" customHeight="1">
      <c r="A986" s="183" t="s">
        <v>57</v>
      </c>
      <c r="B986" s="182"/>
      <c r="C986" s="181"/>
      <c r="D986" s="181"/>
      <c r="E986" s="180"/>
      <c r="F986" s="180"/>
      <c r="G986" s="180"/>
      <c r="H986" s="179"/>
      <c r="I986" s="179"/>
      <c r="J986" s="706" t="str">
        <f>IF(Résultats!$M30="","",Résultats!$M30)</f>
        <v/>
      </c>
      <c r="K986" s="706"/>
      <c r="L986" s="706"/>
      <c r="M986" s="178" t="str">
        <f>"/"</f>
        <v>/</v>
      </c>
      <c r="N986" s="177">
        <f>Résultats!$M$4</f>
        <v>40</v>
      </c>
      <c r="O986" s="176"/>
      <c r="P986" s="175" t="str">
        <f>IF(OR(J986="",J986="Absent(e)",J986="Incomplet"),"",J986/N986)</f>
        <v/>
      </c>
      <c r="Q986" s="174"/>
      <c r="R986" s="174"/>
      <c r="S986" s="174"/>
      <c r="T986" s="174"/>
      <c r="U986" s="174"/>
      <c r="V986" s="174"/>
      <c r="W986" s="174"/>
      <c r="X986" s="174"/>
      <c r="Y986" s="174"/>
      <c r="Z986" s="174"/>
      <c r="AA986" s="174"/>
      <c r="AB986" s="174"/>
      <c r="AC986" s="174"/>
      <c r="AD986" s="174"/>
      <c r="AE986" s="174"/>
      <c r="AF986" s="174"/>
      <c r="AG986" s="174"/>
      <c r="AH986" s="174"/>
      <c r="AI986" s="174"/>
      <c r="AJ986" s="174"/>
      <c r="AK986" s="174"/>
      <c r="AL986" s="174"/>
      <c r="AM986" s="174"/>
      <c r="AN986" s="174"/>
    </row>
    <row r="987" spans="1:155" s="173" customFormat="1" ht="18" customHeight="1">
      <c r="A987" s="707" t="s">
        <v>73</v>
      </c>
      <c r="B987" s="708"/>
      <c r="C987" s="708"/>
      <c r="D987" s="708"/>
      <c r="E987" s="708"/>
      <c r="F987" s="358"/>
      <c r="G987" s="358"/>
      <c r="H987" s="709" t="str">
        <f>IF(OR(Résultats!$AA30="Absent(e)",Résultats!$AA30="Incomplet"),"",Résultats!$AA30)</f>
        <v/>
      </c>
      <c r="I987" s="709"/>
      <c r="J987" s="168" t="str">
        <f>"/"</f>
        <v>/</v>
      </c>
      <c r="K987" s="167">
        <f>Résultats!$AA$2</f>
        <v>19</v>
      </c>
      <c r="L987" s="191"/>
      <c r="M987" s="191"/>
      <c r="N987" s="190"/>
      <c r="O987" s="323"/>
      <c r="P987" s="188"/>
      <c r="R987" s="174"/>
      <c r="S987" s="174"/>
      <c r="T987" s="174"/>
      <c r="U987" s="174"/>
      <c r="V987" s="174"/>
      <c r="W987" s="174"/>
      <c r="X987" s="174"/>
      <c r="Y987" s="174"/>
      <c r="Z987" s="174"/>
      <c r="AA987" s="174"/>
      <c r="AB987" s="174"/>
      <c r="AC987" s="174"/>
      <c r="AD987" s="174"/>
      <c r="AE987" s="174"/>
      <c r="AF987" s="174"/>
      <c r="AG987" s="174"/>
      <c r="AH987" s="174"/>
      <c r="AI987" s="174"/>
      <c r="AJ987" s="174"/>
      <c r="AK987" s="174"/>
      <c r="AL987" s="174"/>
      <c r="AM987" s="174"/>
      <c r="AN987" s="174"/>
    </row>
    <row r="988" spans="1:155" s="173" customFormat="1" ht="13.5" customHeight="1">
      <c r="A988" s="197" t="s">
        <v>139</v>
      </c>
      <c r="B988" s="196"/>
      <c r="C988" s="196"/>
      <c r="D988" s="196"/>
      <c r="E988" s="196"/>
      <c r="F988" s="196"/>
      <c r="G988" s="196"/>
      <c r="H988" s="195"/>
      <c r="I988" s="194"/>
      <c r="J988" s="193"/>
      <c r="K988" s="192"/>
      <c r="L988" s="191"/>
      <c r="M988" s="191"/>
      <c r="N988" s="190"/>
      <c r="O988" s="323"/>
      <c r="P988" s="188"/>
      <c r="R988" s="174"/>
      <c r="S988" s="174"/>
      <c r="T988" s="174"/>
      <c r="U988" s="174"/>
      <c r="V988" s="174"/>
      <c r="W988" s="174"/>
      <c r="X988" s="174"/>
      <c r="Y988" s="174"/>
      <c r="Z988" s="174"/>
      <c r="AA988" s="174"/>
      <c r="AB988" s="174"/>
      <c r="AC988" s="174"/>
      <c r="AD988" s="174"/>
      <c r="AE988" s="174"/>
      <c r="AF988" s="174"/>
      <c r="AG988" s="174"/>
      <c r="AH988" s="174"/>
      <c r="AI988" s="174"/>
      <c r="AJ988" s="174"/>
      <c r="AK988" s="174"/>
      <c r="AL988" s="174"/>
      <c r="AM988" s="174"/>
      <c r="AN988" s="174"/>
    </row>
    <row r="989" spans="1:155" s="173" customFormat="1" ht="13.5" customHeight="1">
      <c r="A989" s="197" t="s">
        <v>142</v>
      </c>
      <c r="B989" s="196"/>
      <c r="C989" s="196"/>
      <c r="D989" s="196"/>
      <c r="E989" s="196"/>
      <c r="F989" s="196"/>
      <c r="G989" s="196"/>
      <c r="H989" s="195"/>
      <c r="I989" s="194"/>
      <c r="J989" s="193"/>
      <c r="K989" s="192"/>
      <c r="L989" s="191"/>
      <c r="M989" s="191"/>
      <c r="N989" s="190"/>
      <c r="O989" s="323"/>
      <c r="P989" s="188"/>
      <c r="R989" s="174"/>
      <c r="S989" s="174"/>
      <c r="T989" s="174"/>
      <c r="U989" s="174"/>
      <c r="V989" s="174"/>
      <c r="W989" s="174"/>
      <c r="X989" s="174"/>
      <c r="Y989" s="174"/>
      <c r="Z989" s="174"/>
      <c r="AA989" s="174"/>
      <c r="AB989" s="174"/>
      <c r="AC989" s="174"/>
      <c r="AD989" s="174"/>
      <c r="AE989" s="174"/>
      <c r="AF989" s="174"/>
      <c r="AG989" s="174"/>
      <c r="AH989" s="174"/>
      <c r="AI989" s="174"/>
      <c r="AJ989" s="174"/>
      <c r="AK989" s="174"/>
      <c r="AL989" s="174"/>
      <c r="AM989" s="174"/>
      <c r="AN989" s="174"/>
    </row>
    <row r="990" spans="1:155" s="186" customFormat="1" ht="13.5" customHeight="1">
      <c r="A990" s="197" t="s">
        <v>74</v>
      </c>
      <c r="B990" s="211"/>
      <c r="C990" s="211"/>
      <c r="D990" s="211"/>
      <c r="E990" s="211"/>
      <c r="F990" s="211"/>
      <c r="G990" s="211"/>
      <c r="H990" s="210"/>
      <c r="I990" s="209"/>
      <c r="J990" s="208"/>
      <c r="K990" s="208"/>
      <c r="L990" s="208"/>
      <c r="M990" s="208"/>
      <c r="N990" s="207"/>
      <c r="O990" s="324"/>
      <c r="P990" s="205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</row>
    <row r="991" spans="1:155" s="186" customFormat="1" ht="13.5" customHeight="1">
      <c r="A991" s="197" t="s">
        <v>84</v>
      </c>
      <c r="B991" s="211"/>
      <c r="C991" s="211"/>
      <c r="D991" s="211"/>
      <c r="E991" s="211"/>
      <c r="F991" s="211"/>
      <c r="G991" s="211"/>
      <c r="H991" s="210"/>
      <c r="I991" s="209"/>
      <c r="J991" s="208"/>
      <c r="K991" s="208"/>
      <c r="L991" s="208"/>
      <c r="M991" s="208"/>
      <c r="N991" s="207"/>
      <c r="O991" s="324"/>
      <c r="P991" s="205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</row>
    <row r="992" spans="1:155" s="203" customFormat="1" ht="13.5" customHeight="1">
      <c r="A992" s="197" t="s">
        <v>75</v>
      </c>
      <c r="B992" s="211"/>
      <c r="C992" s="211"/>
      <c r="D992" s="211"/>
      <c r="E992" s="211"/>
      <c r="F992" s="211"/>
      <c r="G992" s="211"/>
      <c r="H992" s="210"/>
      <c r="I992" s="209"/>
      <c r="J992" s="208"/>
      <c r="K992" s="208"/>
      <c r="L992" s="208"/>
      <c r="M992" s="208"/>
      <c r="N992" s="207"/>
      <c r="O992" s="324"/>
      <c r="P992" s="205"/>
      <c r="R992" s="204"/>
      <c r="S992" s="204"/>
      <c r="T992" s="204"/>
      <c r="U992" s="204"/>
      <c r="V992" s="204"/>
      <c r="W992" s="204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</row>
    <row r="993" spans="1:155" ht="30" customHeight="1">
      <c r="A993" s="703" t="s">
        <v>54</v>
      </c>
      <c r="B993" s="704"/>
      <c r="C993" s="704"/>
      <c r="D993" s="704"/>
      <c r="E993" s="704"/>
      <c r="F993" s="360"/>
      <c r="G993" s="360"/>
      <c r="H993" s="705" t="str">
        <f>IF(OR(Résultats!$AN30="Absent(e)",Résultats!$AN30="Incomplet"),"",Résultats!$AN30)</f>
        <v/>
      </c>
      <c r="I993" s="705"/>
      <c r="J993" s="172" t="str">
        <f>"/"</f>
        <v>/</v>
      </c>
      <c r="K993" s="171">
        <f>Résultats!$AN$2</f>
        <v>21</v>
      </c>
      <c r="L993" s="202"/>
      <c r="M993" s="202"/>
      <c r="N993" s="201"/>
      <c r="O993" s="200"/>
      <c r="P993" s="199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  <c r="DB993" s="137"/>
      <c r="DC993" s="137"/>
      <c r="DD993" s="137"/>
      <c r="DE993" s="137"/>
      <c r="DF993" s="137"/>
      <c r="DG993" s="137"/>
      <c r="DH993" s="137"/>
      <c r="DI993" s="137"/>
      <c r="DJ993" s="137"/>
      <c r="DK993" s="137"/>
      <c r="DL993" s="137"/>
      <c r="DM993" s="137"/>
      <c r="DN993" s="137"/>
      <c r="DO993" s="137"/>
      <c r="DP993" s="137"/>
      <c r="DQ993" s="137"/>
      <c r="DR993" s="137"/>
      <c r="DS993" s="137"/>
      <c r="DT993" s="137"/>
      <c r="DU993" s="137"/>
      <c r="DV993" s="137"/>
      <c r="DW993" s="137"/>
      <c r="DX993" s="137"/>
      <c r="DY993" s="137"/>
      <c r="DZ993" s="137"/>
      <c r="EA993" s="137"/>
      <c r="EB993" s="137"/>
      <c r="EC993" s="137"/>
      <c r="ED993" s="137"/>
      <c r="EE993" s="137"/>
      <c r="EF993" s="137"/>
      <c r="EG993" s="137"/>
      <c r="EH993" s="137"/>
      <c r="EI993" s="137"/>
      <c r="EJ993" s="137"/>
      <c r="EK993" s="137"/>
      <c r="EL993" s="137"/>
      <c r="EM993" s="137"/>
      <c r="EN993" s="137"/>
      <c r="EO993" s="137"/>
      <c r="EP993" s="137"/>
      <c r="EQ993" s="137"/>
      <c r="ER993" s="137"/>
      <c r="ES993" s="137"/>
      <c r="ET993" s="137"/>
      <c r="EU993" s="137"/>
      <c r="EV993" s="137"/>
      <c r="EW993" s="137"/>
      <c r="EX993" s="137"/>
      <c r="EY993" s="137"/>
    </row>
    <row r="994" spans="1:155" s="151" customFormat="1" ht="13.5" customHeight="1">
      <c r="A994" s="161" t="s">
        <v>76</v>
      </c>
      <c r="B994" s="162"/>
      <c r="C994" s="162"/>
      <c r="D994" s="162"/>
      <c r="E994" s="160"/>
      <c r="F994" s="160"/>
      <c r="G994" s="160"/>
      <c r="H994" s="156"/>
      <c r="I994" s="156"/>
      <c r="J994" s="155"/>
      <c r="K994" s="155"/>
      <c r="L994" s="155"/>
      <c r="M994" s="155"/>
      <c r="N994" s="154"/>
      <c r="O994" s="153"/>
      <c r="P994" s="152"/>
    </row>
    <row r="995" spans="1:155" s="151" customFormat="1" ht="13.5" customHeight="1">
      <c r="A995" s="161" t="s">
        <v>77</v>
      </c>
      <c r="B995" s="162"/>
      <c r="C995" s="162"/>
      <c r="D995" s="162"/>
      <c r="E995" s="160"/>
      <c r="F995" s="160"/>
      <c r="G995" s="160"/>
      <c r="H995" s="156"/>
      <c r="I995" s="156"/>
      <c r="J995" s="155"/>
      <c r="K995" s="155"/>
      <c r="L995" s="155"/>
      <c r="M995" s="155"/>
      <c r="N995" s="154"/>
      <c r="O995" s="153"/>
      <c r="P995" s="152"/>
    </row>
    <row r="996" spans="1:155" s="151" customFormat="1" ht="13.5" customHeight="1">
      <c r="A996" s="161" t="s">
        <v>78</v>
      </c>
      <c r="B996" s="162"/>
      <c r="C996" s="162"/>
      <c r="D996" s="162"/>
      <c r="E996" s="160"/>
      <c r="F996" s="160"/>
      <c r="G996" s="160"/>
      <c r="H996" s="156"/>
      <c r="I996" s="156"/>
      <c r="J996" s="155"/>
      <c r="K996" s="155"/>
      <c r="L996" s="155"/>
      <c r="M996" s="155"/>
      <c r="N996" s="154"/>
      <c r="O996" s="153"/>
      <c r="P996" s="152"/>
    </row>
    <row r="997" spans="1:155" s="151" customFormat="1" ht="13.5" customHeight="1">
      <c r="A997" s="444" t="s">
        <v>141</v>
      </c>
      <c r="B997" s="160"/>
      <c r="C997" s="160"/>
      <c r="D997" s="160"/>
      <c r="E997" s="160"/>
      <c r="F997" s="160"/>
      <c r="G997" s="160"/>
      <c r="H997" s="156"/>
      <c r="I997" s="156"/>
      <c r="J997" s="155"/>
      <c r="K997" s="155"/>
      <c r="L997" s="155"/>
      <c r="M997" s="155"/>
      <c r="N997" s="154"/>
      <c r="O997" s="153"/>
      <c r="P997" s="152"/>
    </row>
    <row r="998" spans="1:155" s="151" customFormat="1" ht="15" customHeight="1">
      <c r="A998" s="325"/>
      <c r="B998" s="326"/>
      <c r="C998" s="326"/>
      <c r="D998" s="326"/>
      <c r="E998" s="326"/>
      <c r="F998" s="326"/>
      <c r="G998" s="326"/>
      <c r="H998" s="327"/>
      <c r="I998" s="327"/>
      <c r="J998" s="328"/>
      <c r="K998" s="328"/>
      <c r="L998" s="328"/>
      <c r="M998" s="328"/>
      <c r="N998" s="329"/>
      <c r="O998" s="330"/>
      <c r="P998" s="331"/>
    </row>
    <row r="999" spans="1:155" s="173" customFormat="1" ht="27" customHeight="1">
      <c r="A999" s="183" t="s">
        <v>58</v>
      </c>
      <c r="B999" s="182"/>
      <c r="C999" s="181"/>
      <c r="D999" s="181"/>
      <c r="E999" s="180"/>
      <c r="F999" s="180"/>
      <c r="G999" s="180"/>
      <c r="H999" s="179"/>
      <c r="I999" s="179"/>
      <c r="J999" s="706" t="str">
        <f>IF(OR(Résultats!$O30="",Résultats!$O30="Incomplet"),"",Résultats!$O30)</f>
        <v/>
      </c>
      <c r="K999" s="706"/>
      <c r="L999" s="706"/>
      <c r="M999" s="178" t="str">
        <f>"/"</f>
        <v>/</v>
      </c>
      <c r="N999" s="177">
        <f>Résultats!$O$4</f>
        <v>40</v>
      </c>
      <c r="O999" s="176"/>
      <c r="P999" s="175" t="str">
        <f>IF(OR(J999="",J999="Absent(e)",J999="Incomplet"),"",J999/N999)</f>
        <v/>
      </c>
      <c r="Q999" s="174"/>
      <c r="R999" s="174"/>
      <c r="S999" s="174"/>
      <c r="T999" s="174"/>
      <c r="U999" s="174"/>
      <c r="V999" s="174"/>
      <c r="W999" s="174"/>
      <c r="X999" s="174"/>
      <c r="Y999" s="174"/>
      <c r="Z999" s="174"/>
      <c r="AA999" s="174"/>
      <c r="AB999" s="174"/>
      <c r="AC999" s="174"/>
      <c r="AD999" s="174"/>
      <c r="AE999" s="174"/>
      <c r="AF999" s="174"/>
      <c r="AG999" s="174"/>
      <c r="AH999" s="174"/>
      <c r="AI999" s="174"/>
      <c r="AJ999" s="174"/>
      <c r="AK999" s="174"/>
      <c r="AL999" s="174"/>
      <c r="AM999" s="174"/>
      <c r="AN999" s="174"/>
    </row>
    <row r="1000" spans="1:155" ht="14">
      <c r="A1000" s="707" t="s">
        <v>60</v>
      </c>
      <c r="B1000" s="708"/>
      <c r="C1000" s="708"/>
      <c r="D1000" s="708"/>
      <c r="E1000" s="708"/>
      <c r="F1000" s="358"/>
      <c r="G1000" s="358"/>
      <c r="H1000" s="709" t="str">
        <f>IF(OR(Résultats!$AY30="a",Résultats!$AY30="A",Résultats!$AY30=""),"",Résultats!$AY30)</f>
        <v/>
      </c>
      <c r="I1000" s="709"/>
      <c r="J1000" s="168" t="str">
        <f>"/"</f>
        <v>/</v>
      </c>
      <c r="K1000" s="171">
        <f>Résultats!$AY$2</f>
        <v>18</v>
      </c>
      <c r="L1000" s="166"/>
      <c r="M1000" s="166"/>
      <c r="N1000" s="165"/>
      <c r="O1000" s="332"/>
      <c r="P1000" s="164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  <c r="DB1000" s="137"/>
      <c r="DC1000" s="137"/>
      <c r="DD1000" s="137"/>
      <c r="DE1000" s="137"/>
      <c r="DF1000" s="137"/>
      <c r="DG1000" s="137"/>
      <c r="DH1000" s="137"/>
      <c r="DI1000" s="137"/>
      <c r="DJ1000" s="137"/>
      <c r="DK1000" s="137"/>
      <c r="DL1000" s="137"/>
      <c r="DM1000" s="137"/>
      <c r="DN1000" s="137"/>
      <c r="DO1000" s="137"/>
      <c r="DP1000" s="137"/>
      <c r="DQ1000" s="137"/>
      <c r="DR1000" s="137"/>
      <c r="DS1000" s="137"/>
      <c r="DT1000" s="137"/>
      <c r="DU1000" s="137"/>
      <c r="DV1000" s="137"/>
      <c r="DW1000" s="137"/>
      <c r="DX1000" s="137"/>
      <c r="DY1000" s="137"/>
      <c r="DZ1000" s="137"/>
      <c r="EA1000" s="137"/>
      <c r="EB1000" s="137"/>
      <c r="EC1000" s="137"/>
      <c r="ED1000" s="137"/>
      <c r="EE1000" s="137"/>
      <c r="EF1000" s="137"/>
      <c r="EG1000" s="137"/>
      <c r="EH1000" s="137"/>
      <c r="EI1000" s="137"/>
      <c r="EJ1000" s="137"/>
      <c r="EK1000" s="137"/>
      <c r="EL1000" s="137"/>
      <c r="EM1000" s="137"/>
      <c r="EN1000" s="137"/>
      <c r="EO1000" s="137"/>
      <c r="EP1000" s="137"/>
      <c r="EQ1000" s="137"/>
      <c r="ER1000" s="137"/>
      <c r="ES1000" s="137"/>
      <c r="ET1000" s="137"/>
      <c r="EU1000" s="137"/>
      <c r="EV1000" s="137"/>
      <c r="EW1000" s="137"/>
      <c r="EX1000" s="137"/>
      <c r="EY1000" s="137"/>
    </row>
    <row r="1001" spans="1:155" s="173" customFormat="1" ht="13.5" customHeight="1">
      <c r="A1001" s="197" t="s">
        <v>79</v>
      </c>
      <c r="B1001" s="358"/>
      <c r="C1001" s="358"/>
      <c r="D1001" s="358"/>
      <c r="E1001" s="358"/>
      <c r="F1001" s="358"/>
      <c r="G1001" s="358"/>
      <c r="H1001" s="359"/>
      <c r="I1001" s="359"/>
      <c r="J1001" s="168"/>
      <c r="K1001" s="167"/>
      <c r="L1001" s="166"/>
      <c r="M1001" s="166"/>
      <c r="N1001" s="165"/>
      <c r="O1001" s="332"/>
      <c r="P1001" s="164"/>
      <c r="Q1001" s="174"/>
      <c r="R1001" s="174"/>
      <c r="S1001" s="174"/>
      <c r="T1001" s="174"/>
      <c r="U1001" s="174"/>
      <c r="V1001" s="174"/>
      <c r="W1001" s="174"/>
      <c r="X1001" s="174"/>
      <c r="Y1001" s="174"/>
      <c r="Z1001" s="174"/>
      <c r="AA1001" s="174"/>
      <c r="AB1001" s="174"/>
      <c r="AC1001" s="174"/>
      <c r="AD1001" s="174"/>
      <c r="AE1001" s="174"/>
      <c r="AF1001" s="174"/>
      <c r="AG1001" s="174"/>
      <c r="AH1001" s="174"/>
      <c r="AI1001" s="174"/>
      <c r="AJ1001" s="174"/>
      <c r="AK1001" s="174"/>
      <c r="AL1001" s="174"/>
      <c r="AM1001" s="174"/>
      <c r="AN1001" s="174"/>
    </row>
    <row r="1002" spans="1:155" s="173" customFormat="1" ht="13.5" customHeight="1">
      <c r="A1002" s="197" t="s">
        <v>143</v>
      </c>
      <c r="B1002" s="358"/>
      <c r="C1002" s="358"/>
      <c r="D1002" s="358"/>
      <c r="E1002" s="358"/>
      <c r="F1002" s="358"/>
      <c r="G1002" s="358"/>
      <c r="H1002" s="359"/>
      <c r="I1002" s="359"/>
      <c r="J1002" s="168"/>
      <c r="K1002" s="167"/>
      <c r="L1002" s="166"/>
      <c r="M1002" s="166"/>
      <c r="N1002" s="165"/>
      <c r="O1002" s="332"/>
      <c r="P1002" s="164"/>
      <c r="R1002" s="174"/>
      <c r="S1002" s="174"/>
      <c r="T1002" s="174"/>
      <c r="U1002" s="174"/>
      <c r="V1002" s="174"/>
      <c r="W1002" s="174"/>
      <c r="X1002" s="174"/>
      <c r="Y1002" s="174"/>
      <c r="Z1002" s="174"/>
      <c r="AA1002" s="174"/>
      <c r="AB1002" s="174"/>
      <c r="AC1002" s="174"/>
      <c r="AD1002" s="174"/>
      <c r="AE1002" s="174"/>
      <c r="AF1002" s="174"/>
      <c r="AG1002" s="174"/>
      <c r="AH1002" s="174"/>
      <c r="AI1002" s="174"/>
      <c r="AJ1002" s="174"/>
      <c r="AK1002" s="174"/>
      <c r="AL1002" s="174"/>
      <c r="AM1002" s="174"/>
      <c r="AN1002" s="174"/>
    </row>
    <row r="1003" spans="1:155" s="173" customFormat="1" ht="13.5" customHeight="1">
      <c r="A1003" s="197" t="s">
        <v>80</v>
      </c>
      <c r="B1003" s="358"/>
      <c r="C1003" s="358"/>
      <c r="D1003" s="358"/>
      <c r="E1003" s="358"/>
      <c r="F1003" s="358"/>
      <c r="G1003" s="358"/>
      <c r="H1003" s="359"/>
      <c r="I1003" s="359"/>
      <c r="J1003" s="168"/>
      <c r="K1003" s="167"/>
      <c r="L1003" s="166"/>
      <c r="M1003" s="166"/>
      <c r="N1003" s="165"/>
      <c r="O1003" s="332"/>
      <c r="P1003" s="164"/>
      <c r="R1003" s="174"/>
      <c r="S1003" s="174"/>
      <c r="T1003" s="174"/>
      <c r="U1003" s="174"/>
      <c r="V1003" s="174"/>
      <c r="W1003" s="174"/>
      <c r="X1003" s="174"/>
      <c r="Y1003" s="174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</row>
    <row r="1004" spans="1:155" s="173" customFormat="1" ht="13.5" customHeight="1">
      <c r="A1004" s="320" t="s">
        <v>85</v>
      </c>
      <c r="B1004" s="358"/>
      <c r="C1004" s="358"/>
      <c r="D1004" s="358"/>
      <c r="E1004" s="358"/>
      <c r="F1004" s="358"/>
      <c r="G1004" s="358"/>
      <c r="H1004" s="359"/>
      <c r="I1004" s="359"/>
      <c r="J1004" s="168"/>
      <c r="K1004" s="167"/>
      <c r="L1004" s="166"/>
      <c r="M1004" s="166"/>
      <c r="N1004" s="165"/>
      <c r="O1004" s="332"/>
      <c r="P1004" s="164"/>
      <c r="R1004" s="174"/>
      <c r="S1004" s="174"/>
      <c r="T1004" s="174"/>
      <c r="U1004" s="174"/>
      <c r="V1004" s="174"/>
      <c r="W1004" s="174"/>
      <c r="X1004" s="174"/>
      <c r="Y1004" s="174"/>
      <c r="Z1004" s="174"/>
      <c r="AA1004" s="174"/>
      <c r="AB1004" s="174"/>
      <c r="AC1004" s="174"/>
      <c r="AD1004" s="174"/>
      <c r="AE1004" s="174"/>
      <c r="AF1004" s="174"/>
      <c r="AG1004" s="174"/>
      <c r="AH1004" s="174"/>
      <c r="AI1004" s="174"/>
      <c r="AJ1004" s="174"/>
      <c r="AK1004" s="174"/>
      <c r="AL1004" s="174"/>
      <c r="AM1004" s="174"/>
      <c r="AN1004" s="174"/>
    </row>
    <row r="1005" spans="1:155" s="186" customFormat="1" ht="18" customHeight="1">
      <c r="A1005" s="710" t="s">
        <v>65</v>
      </c>
      <c r="B1005" s="711"/>
      <c r="C1005" s="711"/>
      <c r="D1005" s="711"/>
      <c r="E1005" s="711"/>
      <c r="F1005" s="711"/>
      <c r="G1005" s="711"/>
      <c r="H1005" s="709" t="str">
        <f>IF(OR(Résultats!$BK30="Absent(e)",Résultats!$BK30="Incomplet"),"",Résultats!$BK30)</f>
        <v/>
      </c>
      <c r="I1005" s="709"/>
      <c r="J1005" s="172" t="str">
        <f>"/"</f>
        <v>/</v>
      </c>
      <c r="K1005" s="171">
        <f>Résultats!$BK$2</f>
        <v>22</v>
      </c>
      <c r="L1005" s="166"/>
      <c r="M1005" s="166"/>
      <c r="N1005" s="165"/>
      <c r="O1005" s="332"/>
      <c r="P1005" s="164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</row>
    <row r="1006" spans="1:155" s="184" customFormat="1" ht="13.5" customHeight="1">
      <c r="A1006" s="161" t="s">
        <v>81</v>
      </c>
      <c r="B1006" s="162"/>
      <c r="C1006" s="162"/>
      <c r="D1006" s="162"/>
      <c r="E1006" s="160"/>
      <c r="F1006" s="159"/>
      <c r="G1006" s="158"/>
      <c r="H1006" s="157"/>
      <c r="I1006" s="156"/>
      <c r="J1006" s="155"/>
      <c r="K1006" s="155"/>
      <c r="L1006" s="155"/>
      <c r="M1006" s="155"/>
      <c r="N1006" s="154"/>
      <c r="O1006" s="153"/>
      <c r="P1006" s="152"/>
      <c r="Q1006" s="185"/>
      <c r="R1006" s="185"/>
      <c r="S1006" s="185"/>
      <c r="T1006" s="185"/>
      <c r="U1006" s="185"/>
      <c r="V1006" s="185"/>
      <c r="W1006" s="185"/>
      <c r="X1006" s="185"/>
      <c r="Y1006" s="185"/>
      <c r="Z1006" s="185"/>
      <c r="AA1006" s="185"/>
      <c r="AB1006" s="185"/>
      <c r="AC1006" s="185"/>
      <c r="AD1006" s="185"/>
      <c r="AE1006" s="185"/>
      <c r="AF1006" s="185"/>
      <c r="AG1006" s="185"/>
      <c r="AH1006" s="185"/>
      <c r="AI1006" s="185"/>
      <c r="AJ1006" s="185"/>
      <c r="AK1006" s="185"/>
      <c r="AL1006" s="185"/>
      <c r="AM1006" s="185"/>
      <c r="AN1006" s="185"/>
    </row>
    <row r="1007" spans="1:155" s="173" customFormat="1" ht="13.5" customHeight="1">
      <c r="A1007" s="161" t="s">
        <v>83</v>
      </c>
      <c r="B1007" s="162"/>
      <c r="C1007" s="162"/>
      <c r="D1007" s="162"/>
      <c r="E1007" s="160"/>
      <c r="F1007" s="159"/>
      <c r="G1007" s="158"/>
      <c r="H1007" s="157"/>
      <c r="I1007" s="156"/>
      <c r="J1007" s="155"/>
      <c r="K1007" s="155"/>
      <c r="L1007" s="155"/>
      <c r="M1007" s="155"/>
      <c r="N1007" s="154"/>
      <c r="O1007" s="153"/>
      <c r="P1007" s="152"/>
      <c r="Q1007" s="174"/>
      <c r="R1007" s="174"/>
      <c r="S1007" s="174"/>
      <c r="T1007" s="174"/>
      <c r="U1007" s="174"/>
      <c r="V1007" s="174"/>
      <c r="W1007" s="174"/>
      <c r="X1007" s="174"/>
      <c r="Y1007" s="174"/>
      <c r="Z1007" s="174"/>
      <c r="AA1007" s="174"/>
      <c r="AB1007" s="174"/>
      <c r="AC1007" s="174"/>
      <c r="AD1007" s="174"/>
      <c r="AE1007" s="174"/>
      <c r="AF1007" s="174"/>
      <c r="AG1007" s="174"/>
      <c r="AH1007" s="174"/>
      <c r="AI1007" s="174"/>
      <c r="AJ1007" s="174"/>
      <c r="AK1007" s="174"/>
      <c r="AL1007" s="174"/>
      <c r="AM1007" s="174"/>
      <c r="AN1007" s="174"/>
    </row>
    <row r="1008" spans="1:155" s="163" customFormat="1" ht="13.5" customHeight="1">
      <c r="A1008" s="161" t="s">
        <v>82</v>
      </c>
      <c r="B1008" s="160"/>
      <c r="C1008" s="160"/>
      <c r="D1008" s="160"/>
      <c r="E1008" s="160"/>
      <c r="F1008" s="159"/>
      <c r="G1008" s="158"/>
      <c r="H1008" s="157"/>
      <c r="I1008" s="156"/>
      <c r="J1008" s="155"/>
      <c r="K1008" s="155"/>
      <c r="L1008" s="155"/>
      <c r="M1008" s="155"/>
      <c r="N1008" s="154"/>
      <c r="O1008" s="153"/>
      <c r="P1008" s="152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  <c r="AH1008" s="169"/>
      <c r="AI1008" s="169"/>
      <c r="AJ1008" s="169"/>
      <c r="AK1008" s="169"/>
      <c r="AL1008" s="169"/>
      <c r="AM1008" s="169"/>
      <c r="AN1008" s="169"/>
    </row>
    <row r="1009" spans="1:155">
      <c r="A1009" s="333"/>
      <c r="B1009" s="334"/>
      <c r="C1009" s="334"/>
      <c r="D1009" s="335"/>
      <c r="E1009" s="336"/>
      <c r="F1009" s="336"/>
      <c r="G1009" s="336"/>
      <c r="H1009" s="336"/>
      <c r="I1009" s="336"/>
      <c r="J1009" s="336"/>
      <c r="K1009" s="337"/>
      <c r="L1009" s="338"/>
      <c r="M1009" s="339"/>
      <c r="N1009" s="336"/>
      <c r="O1009" s="336"/>
      <c r="P1009" s="340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  <c r="DB1009" s="137"/>
      <c r="DC1009" s="137"/>
      <c r="DD1009" s="137"/>
      <c r="DE1009" s="137"/>
      <c r="DF1009" s="137"/>
      <c r="DG1009" s="137"/>
      <c r="DH1009" s="137"/>
      <c r="DI1009" s="137"/>
      <c r="DJ1009" s="137"/>
      <c r="DK1009" s="137"/>
      <c r="DL1009" s="137"/>
      <c r="DM1009" s="137"/>
      <c r="DN1009" s="137"/>
      <c r="DO1009" s="137"/>
      <c r="DP1009" s="137"/>
      <c r="DQ1009" s="137"/>
      <c r="DR1009" s="137"/>
      <c r="DS1009" s="137"/>
      <c r="DT1009" s="137"/>
      <c r="DU1009" s="137"/>
      <c r="DV1009" s="137"/>
      <c r="DW1009" s="137"/>
      <c r="DX1009" s="137"/>
      <c r="DY1009" s="137"/>
      <c r="DZ1009" s="137"/>
      <c r="EA1009" s="137"/>
      <c r="EB1009" s="137"/>
      <c r="EC1009" s="137"/>
      <c r="ED1009" s="137"/>
      <c r="EE1009" s="137"/>
      <c r="EF1009" s="137"/>
      <c r="EG1009" s="137"/>
      <c r="EH1009" s="137"/>
      <c r="EI1009" s="137"/>
      <c r="EJ1009" s="137"/>
      <c r="EK1009" s="137"/>
      <c r="EL1009" s="137"/>
      <c r="EM1009" s="137"/>
      <c r="EN1009" s="137"/>
      <c r="EO1009" s="137"/>
      <c r="EP1009" s="137"/>
      <c r="EQ1009" s="137"/>
      <c r="ER1009" s="137"/>
      <c r="ES1009" s="137"/>
      <c r="ET1009" s="137"/>
      <c r="EU1009" s="137"/>
      <c r="EV1009" s="137"/>
      <c r="EW1009" s="137"/>
      <c r="EX1009" s="137"/>
      <c r="EY1009" s="137"/>
    </row>
    <row r="1010" spans="1:155">
      <c r="A1010" s="341"/>
      <c r="B1010" s="342"/>
      <c r="C1010" s="342"/>
      <c r="D1010" s="343"/>
      <c r="E1010" s="344"/>
      <c r="F1010" s="344"/>
      <c r="G1010" s="344"/>
      <c r="H1010" s="344"/>
      <c r="I1010" s="344"/>
      <c r="J1010" s="344"/>
      <c r="K1010" s="345"/>
      <c r="L1010" s="346"/>
      <c r="M1010" s="347"/>
      <c r="N1010" s="344"/>
      <c r="O1010" s="344"/>
      <c r="P1010" s="348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  <c r="DB1010" s="137"/>
      <c r="DC1010" s="137"/>
      <c r="DD1010" s="137"/>
      <c r="DE1010" s="137"/>
      <c r="DF1010" s="137"/>
      <c r="DG1010" s="137"/>
      <c r="DH1010" s="137"/>
      <c r="DI1010" s="137"/>
      <c r="DJ1010" s="137"/>
      <c r="DK1010" s="137"/>
      <c r="DL1010" s="137"/>
      <c r="DM1010" s="137"/>
      <c r="DN1010" s="137"/>
      <c r="DO1010" s="137"/>
      <c r="DP1010" s="137"/>
      <c r="DQ1010" s="137"/>
      <c r="DR1010" s="137"/>
      <c r="DS1010" s="137"/>
      <c r="DT1010" s="137"/>
      <c r="DU1010" s="137"/>
      <c r="DV1010" s="137"/>
      <c r="DW1010" s="137"/>
      <c r="DX1010" s="137"/>
      <c r="DY1010" s="137"/>
      <c r="DZ1010" s="137"/>
      <c r="EA1010" s="137"/>
      <c r="EB1010" s="137"/>
      <c r="EC1010" s="137"/>
      <c r="ED1010" s="137"/>
      <c r="EE1010" s="137"/>
      <c r="EF1010" s="137"/>
      <c r="EG1010" s="137"/>
      <c r="EH1010" s="137"/>
      <c r="EI1010" s="137"/>
      <c r="EJ1010" s="137"/>
      <c r="EK1010" s="137"/>
      <c r="EL1010" s="137"/>
      <c r="EM1010" s="137"/>
      <c r="EN1010" s="137"/>
      <c r="EO1010" s="137"/>
      <c r="EP1010" s="137"/>
      <c r="EQ1010" s="137"/>
      <c r="ER1010" s="137"/>
      <c r="ES1010" s="137"/>
      <c r="ET1010" s="137"/>
      <c r="EU1010" s="137"/>
      <c r="EV1010" s="137"/>
      <c r="EW1010" s="137"/>
      <c r="EX1010" s="137"/>
      <c r="EY1010" s="137"/>
    </row>
    <row r="1012" spans="1:155" ht="15.5">
      <c r="A1012" s="721"/>
      <c r="B1012" s="721"/>
      <c r="C1012" s="721"/>
      <c r="D1012" s="721"/>
      <c r="E1012" s="721"/>
      <c r="F1012" s="721"/>
      <c r="G1012" s="721"/>
      <c r="H1012" s="721"/>
      <c r="I1012" s="721"/>
      <c r="J1012" s="721"/>
      <c r="K1012" s="721"/>
      <c r="L1012" s="721"/>
      <c r="M1012" s="721"/>
      <c r="N1012" s="721"/>
      <c r="O1012" s="721"/>
      <c r="P1012" s="721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  <c r="DB1012" s="137"/>
      <c r="DC1012" s="137"/>
      <c r="DD1012" s="137"/>
      <c r="DE1012" s="137"/>
      <c r="DF1012" s="137"/>
      <c r="DG1012" s="137"/>
      <c r="DH1012" s="137"/>
      <c r="DI1012" s="137"/>
      <c r="DJ1012" s="137"/>
      <c r="DK1012" s="137"/>
      <c r="DL1012" s="137"/>
      <c r="DM1012" s="137"/>
      <c r="DN1012" s="137"/>
      <c r="DO1012" s="137"/>
      <c r="DP1012" s="137"/>
      <c r="DQ1012" s="137"/>
      <c r="DR1012" s="137"/>
      <c r="DS1012" s="137"/>
      <c r="DT1012" s="137"/>
      <c r="DU1012" s="137"/>
      <c r="DV1012" s="137"/>
      <c r="DW1012" s="137"/>
      <c r="DX1012" s="137"/>
      <c r="DY1012" s="137"/>
      <c r="DZ1012" s="137"/>
      <c r="EA1012" s="137"/>
      <c r="EB1012" s="137"/>
      <c r="EC1012" s="137"/>
      <c r="ED1012" s="137"/>
      <c r="EE1012" s="137"/>
      <c r="EF1012" s="137"/>
      <c r="EG1012" s="137"/>
      <c r="EH1012" s="137"/>
      <c r="EI1012" s="137"/>
      <c r="EJ1012" s="137"/>
      <c r="EK1012" s="137"/>
      <c r="EL1012" s="137"/>
      <c r="EM1012" s="137"/>
      <c r="EN1012" s="137"/>
      <c r="EO1012" s="137"/>
      <c r="EP1012" s="137"/>
      <c r="EQ1012" s="137"/>
      <c r="ER1012" s="137"/>
      <c r="ES1012" s="137"/>
      <c r="ET1012" s="137"/>
      <c r="EU1012" s="137"/>
      <c r="EV1012" s="137"/>
      <c r="EW1012" s="137"/>
      <c r="EX1012" s="137"/>
      <c r="EY1012" s="137"/>
    </row>
    <row r="1013" spans="1:155" ht="15.5">
      <c r="A1013" s="722" t="s">
        <v>43</v>
      </c>
      <c r="B1013" s="722"/>
      <c r="C1013" s="722"/>
      <c r="D1013" s="722"/>
      <c r="E1013" s="722"/>
      <c r="F1013" s="722"/>
      <c r="G1013" s="722"/>
      <c r="H1013" s="722"/>
      <c r="I1013" s="722"/>
      <c r="J1013" s="722"/>
      <c r="K1013" s="722"/>
      <c r="L1013" s="722"/>
      <c r="M1013" s="722"/>
      <c r="N1013" s="722"/>
      <c r="O1013" s="722"/>
      <c r="P1013" s="722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  <c r="DB1013" s="137"/>
      <c r="DC1013" s="137"/>
      <c r="DD1013" s="137"/>
      <c r="DE1013" s="137"/>
      <c r="DF1013" s="137"/>
      <c r="DG1013" s="137"/>
      <c r="DH1013" s="137"/>
      <c r="DI1013" s="137"/>
      <c r="DJ1013" s="137"/>
      <c r="DK1013" s="137"/>
      <c r="DL1013" s="137"/>
      <c r="DM1013" s="137"/>
      <c r="DN1013" s="137"/>
      <c r="DO1013" s="137"/>
      <c r="DP1013" s="137"/>
      <c r="DQ1013" s="137"/>
      <c r="DR1013" s="137"/>
      <c r="DS1013" s="137"/>
      <c r="DT1013" s="137"/>
      <c r="DU1013" s="137"/>
      <c r="DV1013" s="137"/>
      <c r="DW1013" s="137"/>
      <c r="DX1013" s="137"/>
      <c r="DY1013" s="137"/>
      <c r="DZ1013" s="137"/>
      <c r="EA1013" s="137"/>
      <c r="EB1013" s="137"/>
      <c r="EC1013" s="137"/>
      <c r="ED1013" s="137"/>
      <c r="EE1013" s="137"/>
      <c r="EF1013" s="137"/>
      <c r="EG1013" s="137"/>
      <c r="EH1013" s="137"/>
      <c r="EI1013" s="137"/>
      <c r="EJ1013" s="137"/>
      <c r="EK1013" s="137"/>
      <c r="EL1013" s="137"/>
      <c r="EM1013" s="137"/>
      <c r="EN1013" s="137"/>
      <c r="EO1013" s="137"/>
      <c r="EP1013" s="137"/>
      <c r="EQ1013" s="137"/>
      <c r="ER1013" s="137"/>
      <c r="ES1013" s="137"/>
      <c r="ET1013" s="137"/>
      <c r="EU1013" s="137"/>
      <c r="EV1013" s="137"/>
      <c r="EW1013" s="137"/>
      <c r="EX1013" s="137"/>
      <c r="EY1013" s="137"/>
    </row>
    <row r="1014" spans="1:155">
      <c r="A1014" s="213"/>
      <c r="B1014" s="150"/>
      <c r="C1014" s="150"/>
      <c r="D1014" s="149"/>
      <c r="E1014" s="150"/>
      <c r="F1014" s="150"/>
      <c r="G1014" s="150"/>
      <c r="H1014" s="150"/>
      <c r="I1014" s="150"/>
      <c r="J1014" s="361"/>
      <c r="K1014" s="148"/>
      <c r="L1014" s="147"/>
      <c r="M1014" s="146"/>
      <c r="N1014" s="150"/>
      <c r="O1014" s="150"/>
      <c r="P1014" s="198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  <c r="DB1014" s="137"/>
      <c r="DC1014" s="137"/>
      <c r="DD1014" s="137"/>
      <c r="DE1014" s="137"/>
      <c r="DF1014" s="137"/>
      <c r="DG1014" s="137"/>
      <c r="DH1014" s="137"/>
      <c r="DI1014" s="137"/>
      <c r="DJ1014" s="137"/>
      <c r="DK1014" s="137"/>
      <c r="DL1014" s="137"/>
      <c r="DM1014" s="137"/>
      <c r="DN1014" s="137"/>
      <c r="DO1014" s="137"/>
      <c r="DP1014" s="137"/>
      <c r="DQ1014" s="137"/>
      <c r="DR1014" s="137"/>
      <c r="DS1014" s="137"/>
      <c r="DT1014" s="137"/>
      <c r="DU1014" s="137"/>
      <c r="DV1014" s="137"/>
      <c r="DW1014" s="137"/>
      <c r="DX1014" s="137"/>
      <c r="DY1014" s="137"/>
      <c r="DZ1014" s="137"/>
      <c r="EA1014" s="137"/>
      <c r="EB1014" s="137"/>
      <c r="EC1014" s="137"/>
      <c r="ED1014" s="137"/>
      <c r="EE1014" s="137"/>
      <c r="EF1014" s="137"/>
      <c r="EG1014" s="137"/>
      <c r="EH1014" s="137"/>
      <c r="EI1014" s="137"/>
      <c r="EJ1014" s="137"/>
      <c r="EK1014" s="137"/>
      <c r="EL1014" s="137"/>
      <c r="EM1014" s="137"/>
      <c r="EN1014" s="137"/>
      <c r="EO1014" s="137"/>
      <c r="EP1014" s="137"/>
      <c r="EQ1014" s="137"/>
      <c r="ER1014" s="137"/>
      <c r="ES1014" s="137"/>
      <c r="ET1014" s="137"/>
      <c r="EU1014" s="137"/>
      <c r="EV1014" s="137"/>
      <c r="EW1014" s="137"/>
      <c r="EX1014" s="137"/>
      <c r="EY1014" s="137"/>
    </row>
    <row r="1015" spans="1:155" ht="18">
      <c r="A1015" s="723" t="s">
        <v>253</v>
      </c>
      <c r="B1015" s="723"/>
      <c r="C1015" s="723"/>
      <c r="D1015" s="723"/>
      <c r="E1015" s="723"/>
      <c r="F1015" s="723"/>
      <c r="G1015" s="723"/>
      <c r="H1015" s="723"/>
      <c r="I1015" s="723"/>
      <c r="J1015" s="723"/>
      <c r="K1015" s="723"/>
      <c r="L1015" s="723"/>
      <c r="M1015" s="723"/>
      <c r="N1015" s="723"/>
      <c r="O1015" s="723"/>
      <c r="P1015" s="723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  <c r="DB1015" s="137"/>
      <c r="DC1015" s="137"/>
      <c r="DD1015" s="137"/>
      <c r="DE1015" s="137"/>
      <c r="DF1015" s="137"/>
      <c r="DG1015" s="137"/>
      <c r="DH1015" s="137"/>
      <c r="DI1015" s="137"/>
      <c r="DJ1015" s="137"/>
      <c r="DK1015" s="137"/>
      <c r="DL1015" s="137"/>
      <c r="DM1015" s="137"/>
      <c r="DN1015" s="137"/>
      <c r="DO1015" s="137"/>
      <c r="DP1015" s="137"/>
      <c r="DQ1015" s="137"/>
      <c r="DR1015" s="137"/>
      <c r="DS1015" s="137"/>
      <c r="DT1015" s="137"/>
      <c r="DU1015" s="137"/>
      <c r="DV1015" s="137"/>
      <c r="DW1015" s="137"/>
      <c r="DX1015" s="137"/>
      <c r="DY1015" s="137"/>
      <c r="DZ1015" s="137"/>
      <c r="EA1015" s="137"/>
      <c r="EB1015" s="137"/>
      <c r="EC1015" s="137"/>
      <c r="ED1015" s="137"/>
      <c r="EE1015" s="137"/>
      <c r="EF1015" s="137"/>
      <c r="EG1015" s="137"/>
      <c r="EH1015" s="137"/>
      <c r="EI1015" s="137"/>
      <c r="EJ1015" s="137"/>
      <c r="EK1015" s="137"/>
      <c r="EL1015" s="137"/>
      <c r="EM1015" s="137"/>
      <c r="EN1015" s="137"/>
      <c r="EO1015" s="137"/>
      <c r="EP1015" s="137"/>
      <c r="EQ1015" s="137"/>
      <c r="ER1015" s="137"/>
      <c r="ES1015" s="137"/>
      <c r="ET1015" s="137"/>
      <c r="EU1015" s="137"/>
      <c r="EV1015" s="137"/>
      <c r="EW1015" s="137"/>
      <c r="EX1015" s="137"/>
      <c r="EY1015" s="137"/>
    </row>
    <row r="1016" spans="1:155">
      <c r="A1016" s="213"/>
      <c r="B1016" s="150"/>
      <c r="C1016" s="150"/>
      <c r="D1016" s="149"/>
      <c r="E1016" s="150"/>
      <c r="F1016" s="150"/>
      <c r="G1016" s="150"/>
      <c r="H1016" s="150"/>
      <c r="I1016" s="150"/>
      <c r="J1016" s="361"/>
      <c r="K1016" s="148"/>
      <c r="L1016" s="147"/>
      <c r="M1016" s="146"/>
      <c r="N1016" s="150"/>
      <c r="O1016" s="150"/>
      <c r="P1016" s="198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  <c r="DB1016" s="137"/>
      <c r="DC1016" s="137"/>
      <c r="DD1016" s="137"/>
      <c r="DE1016" s="137"/>
      <c r="DF1016" s="137"/>
      <c r="DG1016" s="137"/>
      <c r="DH1016" s="137"/>
      <c r="DI1016" s="137"/>
      <c r="DJ1016" s="137"/>
      <c r="DK1016" s="137"/>
      <c r="DL1016" s="137"/>
      <c r="DM1016" s="137"/>
      <c r="DN1016" s="137"/>
      <c r="DO1016" s="137"/>
      <c r="DP1016" s="137"/>
      <c r="DQ1016" s="137"/>
      <c r="DR1016" s="137"/>
      <c r="DS1016" s="137"/>
      <c r="DT1016" s="137"/>
      <c r="DU1016" s="137"/>
      <c r="DV1016" s="137"/>
      <c r="DW1016" s="137"/>
      <c r="DX1016" s="137"/>
      <c r="DY1016" s="137"/>
      <c r="DZ1016" s="137"/>
      <c r="EA1016" s="137"/>
      <c r="EB1016" s="137"/>
      <c r="EC1016" s="137"/>
      <c r="ED1016" s="137"/>
      <c r="EE1016" s="137"/>
      <c r="EF1016" s="137"/>
      <c r="EG1016" s="137"/>
      <c r="EH1016" s="137"/>
      <c r="EI1016" s="137"/>
      <c r="EJ1016" s="137"/>
      <c r="EK1016" s="137"/>
      <c r="EL1016" s="137"/>
      <c r="EM1016" s="137"/>
      <c r="EN1016" s="137"/>
      <c r="EO1016" s="137"/>
      <c r="EP1016" s="137"/>
      <c r="EQ1016" s="137"/>
      <c r="ER1016" s="137"/>
      <c r="ES1016" s="137"/>
      <c r="ET1016" s="137"/>
      <c r="EU1016" s="137"/>
      <c r="EV1016" s="137"/>
      <c r="EW1016" s="137"/>
      <c r="EX1016" s="137"/>
      <c r="EY1016" s="137"/>
    </row>
    <row r="1017" spans="1:155">
      <c r="A1017" s="213"/>
      <c r="B1017" s="720">
        <f>'Encodage réponses Es'!$B$1:$I$1</f>
        <v>0</v>
      </c>
      <c r="C1017" s="720"/>
      <c r="D1017" s="720"/>
      <c r="E1017" s="720"/>
      <c r="F1017" s="720"/>
      <c r="G1017" s="720"/>
      <c r="H1017" s="720"/>
      <c r="I1017" s="720"/>
      <c r="J1017" s="720"/>
      <c r="K1017" s="720"/>
      <c r="L1017" s="720"/>
      <c r="M1017" s="720"/>
      <c r="N1017" s="720"/>
      <c r="O1017" s="150"/>
      <c r="P1017" s="198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  <c r="DB1017" s="137"/>
      <c r="DC1017" s="137"/>
      <c r="DD1017" s="137"/>
      <c r="DE1017" s="137"/>
      <c r="DF1017" s="137"/>
      <c r="DG1017" s="137"/>
      <c r="DH1017" s="137"/>
      <c r="DI1017" s="137"/>
      <c r="DJ1017" s="137"/>
      <c r="DK1017" s="137"/>
      <c r="DL1017" s="137"/>
      <c r="DM1017" s="137"/>
      <c r="DN1017" s="137"/>
      <c r="DO1017" s="137"/>
      <c r="DP1017" s="137"/>
      <c r="DQ1017" s="137"/>
      <c r="DR1017" s="137"/>
      <c r="DS1017" s="137"/>
      <c r="DT1017" s="137"/>
      <c r="DU1017" s="137"/>
      <c r="DV1017" s="137"/>
      <c r="DW1017" s="137"/>
      <c r="DX1017" s="137"/>
      <c r="DY1017" s="137"/>
      <c r="DZ1017" s="137"/>
      <c r="EA1017" s="137"/>
      <c r="EB1017" s="137"/>
      <c r="EC1017" s="137"/>
      <c r="ED1017" s="137"/>
      <c r="EE1017" s="137"/>
      <c r="EF1017" s="137"/>
      <c r="EG1017" s="137"/>
      <c r="EH1017" s="137"/>
      <c r="EI1017" s="137"/>
      <c r="EJ1017" s="137"/>
      <c r="EK1017" s="137"/>
      <c r="EL1017" s="137"/>
      <c r="EM1017" s="137"/>
      <c r="EN1017" s="137"/>
      <c r="EO1017" s="137"/>
      <c r="EP1017" s="137"/>
      <c r="EQ1017" s="137"/>
      <c r="ER1017" s="137"/>
      <c r="ES1017" s="137"/>
      <c r="ET1017" s="137"/>
      <c r="EU1017" s="137"/>
      <c r="EV1017" s="137"/>
      <c r="EW1017" s="137"/>
      <c r="EX1017" s="137"/>
      <c r="EY1017" s="137"/>
    </row>
    <row r="1018" spans="1:155" ht="27" customHeight="1">
      <c r="A1018" s="238" t="s">
        <v>44</v>
      </c>
      <c r="B1018" s="238">
        <f>'Encodage réponses Es'!$C$3</f>
        <v>0</v>
      </c>
      <c r="C1018" s="150"/>
      <c r="D1018" s="149"/>
      <c r="E1018" s="150"/>
      <c r="F1018" s="150"/>
      <c r="G1018" s="150"/>
      <c r="H1018" s="150"/>
      <c r="I1018" s="150"/>
      <c r="J1018" s="361"/>
      <c r="K1018" s="148"/>
      <c r="L1018" s="147"/>
      <c r="M1018" s="146"/>
      <c r="N1018" s="150"/>
      <c r="O1018" s="150"/>
      <c r="P1018" s="198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  <c r="DB1018" s="137"/>
      <c r="DC1018" s="137"/>
      <c r="DD1018" s="137"/>
      <c r="DE1018" s="137"/>
      <c r="DF1018" s="137"/>
      <c r="DG1018" s="137"/>
      <c r="DH1018" s="137"/>
      <c r="DI1018" s="137"/>
      <c r="DJ1018" s="137"/>
      <c r="DK1018" s="137"/>
      <c r="DL1018" s="137"/>
      <c r="DM1018" s="137"/>
      <c r="DN1018" s="137"/>
      <c r="DO1018" s="137"/>
      <c r="DP1018" s="137"/>
      <c r="DQ1018" s="137"/>
      <c r="DR1018" s="137"/>
      <c r="DS1018" s="137"/>
      <c r="DT1018" s="137"/>
      <c r="DU1018" s="137"/>
      <c r="DV1018" s="137"/>
      <c r="DW1018" s="137"/>
      <c r="DX1018" s="137"/>
      <c r="DY1018" s="137"/>
      <c r="DZ1018" s="137"/>
      <c r="EA1018" s="137"/>
      <c r="EB1018" s="137"/>
      <c r="EC1018" s="137"/>
      <c r="ED1018" s="137"/>
      <c r="EE1018" s="137"/>
      <c r="EF1018" s="137"/>
      <c r="EG1018" s="137"/>
      <c r="EH1018" s="137"/>
      <c r="EI1018" s="137"/>
      <c r="EJ1018" s="137"/>
      <c r="EK1018" s="137"/>
      <c r="EL1018" s="137"/>
      <c r="EM1018" s="137"/>
      <c r="EN1018" s="137"/>
      <c r="EO1018" s="137"/>
      <c r="EP1018" s="137"/>
      <c r="EQ1018" s="137"/>
      <c r="ER1018" s="137"/>
      <c r="ES1018" s="137"/>
      <c r="ET1018" s="137"/>
      <c r="EU1018" s="137"/>
      <c r="EV1018" s="137"/>
      <c r="EW1018" s="137"/>
      <c r="EX1018" s="137"/>
      <c r="EY1018" s="137"/>
    </row>
    <row r="1019" spans="1:155" ht="15.5">
      <c r="A1019" s="724" t="str">
        <f>CONCATENATE("Synthèse des résultats de l'élève : ",Résultats!$E31," ",Résultats!$F31)</f>
        <v xml:space="preserve">Synthèse des résultats de l'élève :  </v>
      </c>
      <c r="B1019" s="724"/>
      <c r="C1019" s="724"/>
      <c r="D1019" s="724"/>
      <c r="E1019" s="724"/>
      <c r="F1019" s="724"/>
      <c r="G1019" s="724"/>
      <c r="H1019" s="724"/>
      <c r="I1019" s="724"/>
      <c r="J1019" s="724"/>
      <c r="K1019" s="724"/>
      <c r="L1019" s="237"/>
      <c r="M1019" s="718" t="str">
        <f>IF(Résultats!$J1018="Absent(e)","Absent(e)",IF(Résultats!$J1018="Incomplet","Incomplet",""))</f>
        <v/>
      </c>
      <c r="N1019" s="718"/>
      <c r="O1019" s="718"/>
      <c r="P1019" s="718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  <c r="DB1019" s="137"/>
      <c r="DC1019" s="137"/>
      <c r="DD1019" s="137"/>
      <c r="DE1019" s="137"/>
      <c r="DF1019" s="137"/>
      <c r="DG1019" s="137"/>
      <c r="DH1019" s="137"/>
      <c r="DI1019" s="137"/>
      <c r="DJ1019" s="137"/>
      <c r="DK1019" s="137"/>
      <c r="DL1019" s="137"/>
      <c r="DM1019" s="137"/>
      <c r="DN1019" s="137"/>
      <c r="DO1019" s="137"/>
      <c r="DP1019" s="137"/>
      <c r="DQ1019" s="137"/>
      <c r="DR1019" s="137"/>
      <c r="DS1019" s="137"/>
      <c r="DT1019" s="137"/>
      <c r="DU1019" s="137"/>
      <c r="DV1019" s="137"/>
      <c r="DW1019" s="137"/>
      <c r="DX1019" s="137"/>
      <c r="DY1019" s="137"/>
      <c r="DZ1019" s="137"/>
      <c r="EA1019" s="137"/>
      <c r="EB1019" s="137"/>
      <c r="EC1019" s="137"/>
      <c r="ED1019" s="137"/>
      <c r="EE1019" s="137"/>
      <c r="EF1019" s="137"/>
      <c r="EG1019" s="137"/>
      <c r="EH1019" s="137"/>
      <c r="EI1019" s="137"/>
      <c r="EJ1019" s="137"/>
      <c r="EK1019" s="137"/>
      <c r="EL1019" s="137"/>
      <c r="EM1019" s="137"/>
      <c r="EN1019" s="137"/>
      <c r="EO1019" s="137"/>
      <c r="EP1019" s="137"/>
      <c r="EQ1019" s="137"/>
      <c r="ER1019" s="137"/>
      <c r="ES1019" s="137"/>
      <c r="ET1019" s="137"/>
      <c r="EU1019" s="137"/>
      <c r="EV1019" s="137"/>
      <c r="EW1019" s="137"/>
      <c r="EX1019" s="137"/>
      <c r="EY1019" s="137"/>
    </row>
    <row r="1020" spans="1:155" ht="15.5">
      <c r="A1020" s="236"/>
      <c r="B1020" s="235"/>
      <c r="C1020" s="150"/>
      <c r="D1020" s="149"/>
      <c r="E1020" s="150"/>
      <c r="F1020" s="150"/>
      <c r="G1020" s="150"/>
      <c r="H1020" s="150"/>
      <c r="I1020" s="150"/>
      <c r="J1020" s="361"/>
      <c r="K1020" s="148"/>
      <c r="L1020" s="147"/>
      <c r="M1020" s="146"/>
      <c r="N1020" s="150"/>
      <c r="O1020" s="150"/>
      <c r="P1020" s="198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  <c r="DB1020" s="137"/>
      <c r="DC1020" s="137"/>
      <c r="DD1020" s="137"/>
      <c r="DE1020" s="137"/>
      <c r="DF1020" s="137"/>
      <c r="DG1020" s="137"/>
      <c r="DH1020" s="137"/>
      <c r="DI1020" s="137"/>
      <c r="DJ1020" s="137"/>
      <c r="DK1020" s="137"/>
      <c r="DL1020" s="137"/>
      <c r="DM1020" s="137"/>
      <c r="DN1020" s="137"/>
      <c r="DO1020" s="137"/>
      <c r="DP1020" s="137"/>
      <c r="DQ1020" s="137"/>
      <c r="DR1020" s="137"/>
      <c r="DS1020" s="137"/>
      <c r="DT1020" s="137"/>
      <c r="DU1020" s="137"/>
      <c r="DV1020" s="137"/>
      <c r="DW1020" s="137"/>
      <c r="DX1020" s="137"/>
      <c r="DY1020" s="137"/>
      <c r="DZ1020" s="137"/>
      <c r="EA1020" s="137"/>
      <c r="EB1020" s="137"/>
      <c r="EC1020" s="137"/>
      <c r="ED1020" s="137"/>
      <c r="EE1020" s="137"/>
      <c r="EF1020" s="137"/>
      <c r="EG1020" s="137"/>
      <c r="EH1020" s="137"/>
      <c r="EI1020" s="137"/>
      <c r="EJ1020" s="137"/>
      <c r="EK1020" s="137"/>
      <c r="EL1020" s="137"/>
      <c r="EM1020" s="137"/>
      <c r="EN1020" s="137"/>
      <c r="EO1020" s="137"/>
      <c r="EP1020" s="137"/>
      <c r="EQ1020" s="137"/>
      <c r="ER1020" s="137"/>
      <c r="ES1020" s="137"/>
      <c r="ET1020" s="137"/>
      <c r="EU1020" s="137"/>
      <c r="EV1020" s="137"/>
      <c r="EW1020" s="137"/>
      <c r="EX1020" s="137"/>
      <c r="EY1020" s="137"/>
    </row>
    <row r="1021" spans="1:155" s="173" customFormat="1" ht="18" customHeight="1">
      <c r="A1021" s="234" t="s">
        <v>47</v>
      </c>
      <c r="B1021" s="233"/>
      <c r="C1021" s="362"/>
      <c r="D1021" s="228"/>
      <c r="E1021" s="232"/>
      <c r="F1021" s="232"/>
      <c r="G1021" s="232"/>
      <c r="H1021" s="232"/>
      <c r="I1021" s="232"/>
      <c r="J1021" s="231"/>
      <c r="K1021" s="230"/>
      <c r="L1021" s="229"/>
      <c r="M1021" s="228"/>
      <c r="N1021" s="227" t="str">
        <f>IF(OR(Résultats!$J31="Absent(e)",Résultats!$J31="Incomplet"),"",Résultats!$J31)</f>
        <v/>
      </c>
      <c r="O1021" s="226" t="str">
        <f>"/"</f>
        <v>/</v>
      </c>
      <c r="P1021" s="225">
        <f>Résultats!$J$4</f>
        <v>80</v>
      </c>
      <c r="Q1021" s="174"/>
      <c r="R1021" s="174"/>
      <c r="S1021" s="174"/>
      <c r="T1021" s="174"/>
      <c r="U1021" s="174"/>
      <c r="V1021" s="174"/>
      <c r="W1021" s="174"/>
      <c r="X1021" s="174"/>
      <c r="Y1021" s="174"/>
      <c r="Z1021" s="174"/>
      <c r="AA1021" s="174"/>
      <c r="AB1021" s="174"/>
      <c r="AC1021" s="174"/>
      <c r="AD1021" s="174"/>
      <c r="AE1021" s="174"/>
      <c r="AF1021" s="174"/>
      <c r="AG1021" s="174"/>
      <c r="AH1021" s="174"/>
      <c r="AI1021" s="174"/>
      <c r="AJ1021" s="174"/>
      <c r="AK1021" s="174"/>
      <c r="AL1021" s="174"/>
      <c r="AM1021" s="174"/>
      <c r="AN1021" s="174"/>
    </row>
    <row r="1022" spans="1:155" ht="14">
      <c r="A1022" s="224"/>
      <c r="B1022" s="221"/>
      <c r="C1022" s="220"/>
      <c r="D1022" s="219"/>
      <c r="E1022" s="218"/>
      <c r="F1022" s="218"/>
      <c r="G1022" s="218"/>
      <c r="H1022" s="218"/>
      <c r="I1022" s="218"/>
      <c r="J1022" s="217"/>
      <c r="K1022" s="216"/>
      <c r="L1022" s="215"/>
      <c r="M1022" s="214"/>
      <c r="N1022" s="219"/>
      <c r="O1022" s="219"/>
      <c r="P1022" s="223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  <c r="DB1022" s="137"/>
      <c r="DC1022" s="137"/>
      <c r="DD1022" s="137"/>
      <c r="DE1022" s="137"/>
      <c r="DF1022" s="137"/>
      <c r="DG1022" s="137"/>
      <c r="DH1022" s="137"/>
      <c r="DI1022" s="137"/>
      <c r="DJ1022" s="137"/>
      <c r="DK1022" s="137"/>
      <c r="DL1022" s="137"/>
      <c r="DM1022" s="137"/>
      <c r="DN1022" s="137"/>
      <c r="DO1022" s="137"/>
      <c r="DP1022" s="137"/>
      <c r="DQ1022" s="137"/>
      <c r="DR1022" s="137"/>
      <c r="DS1022" s="137"/>
      <c r="DT1022" s="137"/>
      <c r="DU1022" s="137"/>
      <c r="DV1022" s="137"/>
      <c r="DW1022" s="137"/>
      <c r="DX1022" s="137"/>
      <c r="DY1022" s="137"/>
      <c r="DZ1022" s="137"/>
      <c r="EA1022" s="137"/>
      <c r="EB1022" s="137"/>
      <c r="EC1022" s="137"/>
      <c r="ED1022" s="137"/>
      <c r="EE1022" s="137"/>
      <c r="EF1022" s="137"/>
      <c r="EG1022" s="137"/>
      <c r="EH1022" s="137"/>
      <c r="EI1022" s="137"/>
      <c r="EJ1022" s="137"/>
      <c r="EK1022" s="137"/>
      <c r="EL1022" s="137"/>
      <c r="EM1022" s="137"/>
      <c r="EN1022" s="137"/>
      <c r="EO1022" s="137"/>
      <c r="EP1022" s="137"/>
      <c r="EQ1022" s="137"/>
      <c r="ER1022" s="137"/>
      <c r="ES1022" s="137"/>
      <c r="ET1022" s="137"/>
      <c r="EU1022" s="137"/>
      <c r="EV1022" s="137"/>
      <c r="EW1022" s="137"/>
      <c r="EX1022" s="137"/>
      <c r="EY1022" s="137"/>
    </row>
    <row r="1023" spans="1:155" ht="15.5">
      <c r="A1023" s="222"/>
      <c r="B1023" s="221"/>
      <c r="C1023" s="220"/>
      <c r="D1023" s="219"/>
      <c r="E1023" s="218"/>
      <c r="F1023" s="218"/>
      <c r="G1023" s="218"/>
      <c r="H1023" s="218"/>
      <c r="I1023" s="218"/>
      <c r="J1023" s="217"/>
      <c r="K1023" s="216"/>
      <c r="L1023" s="215"/>
      <c r="M1023" s="214"/>
      <c r="N1023" s="719" t="str">
        <f>IF(N1021="","",N1021/P1021)</f>
        <v/>
      </c>
      <c r="O1023" s="719"/>
      <c r="P1023" s="719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  <c r="DB1023" s="137"/>
      <c r="DC1023" s="137"/>
      <c r="DD1023" s="137"/>
      <c r="DE1023" s="137"/>
      <c r="DF1023" s="137"/>
      <c r="DG1023" s="137"/>
      <c r="DH1023" s="137"/>
      <c r="DI1023" s="137"/>
      <c r="DJ1023" s="137"/>
      <c r="DK1023" s="137"/>
      <c r="DL1023" s="137"/>
      <c r="DM1023" s="137"/>
      <c r="DN1023" s="137"/>
      <c r="DO1023" s="137"/>
      <c r="DP1023" s="137"/>
      <c r="DQ1023" s="137"/>
      <c r="DR1023" s="137"/>
      <c r="DS1023" s="137"/>
      <c r="DT1023" s="137"/>
      <c r="DU1023" s="137"/>
      <c r="DV1023" s="137"/>
      <c r="DW1023" s="137"/>
      <c r="DX1023" s="137"/>
      <c r="DY1023" s="137"/>
      <c r="DZ1023" s="137"/>
      <c r="EA1023" s="137"/>
      <c r="EB1023" s="137"/>
      <c r="EC1023" s="137"/>
      <c r="ED1023" s="137"/>
      <c r="EE1023" s="137"/>
      <c r="EF1023" s="137"/>
      <c r="EG1023" s="137"/>
      <c r="EH1023" s="137"/>
      <c r="EI1023" s="137"/>
      <c r="EJ1023" s="137"/>
      <c r="EK1023" s="137"/>
      <c r="EL1023" s="137"/>
      <c r="EM1023" s="137"/>
      <c r="EN1023" s="137"/>
      <c r="EO1023" s="137"/>
      <c r="EP1023" s="137"/>
      <c r="EQ1023" s="137"/>
      <c r="ER1023" s="137"/>
      <c r="ES1023" s="137"/>
      <c r="ET1023" s="137"/>
      <c r="EU1023" s="137"/>
      <c r="EV1023" s="137"/>
      <c r="EW1023" s="137"/>
      <c r="EX1023" s="137"/>
      <c r="EY1023" s="137"/>
    </row>
    <row r="1024" spans="1:155">
      <c r="A1024" s="213"/>
      <c r="B1024" s="150"/>
      <c r="C1024" s="150"/>
      <c r="D1024" s="149"/>
      <c r="E1024" s="150"/>
      <c r="F1024" s="150"/>
      <c r="G1024" s="150"/>
      <c r="H1024" s="150"/>
      <c r="I1024" s="150"/>
      <c r="J1024" s="361"/>
      <c r="K1024" s="148"/>
      <c r="L1024" s="147"/>
      <c r="M1024" s="212"/>
      <c r="N1024" s="149"/>
      <c r="O1024" s="149"/>
      <c r="P1024" s="198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  <c r="DB1024" s="137"/>
      <c r="DC1024" s="137"/>
      <c r="DD1024" s="137"/>
      <c r="DE1024" s="137"/>
      <c r="DF1024" s="137"/>
      <c r="DG1024" s="137"/>
      <c r="DH1024" s="137"/>
      <c r="DI1024" s="137"/>
      <c r="DJ1024" s="137"/>
      <c r="DK1024" s="137"/>
      <c r="DL1024" s="137"/>
      <c r="DM1024" s="137"/>
      <c r="DN1024" s="137"/>
      <c r="DO1024" s="137"/>
      <c r="DP1024" s="137"/>
      <c r="DQ1024" s="137"/>
      <c r="DR1024" s="137"/>
      <c r="DS1024" s="137"/>
      <c r="DT1024" s="137"/>
      <c r="DU1024" s="137"/>
      <c r="DV1024" s="137"/>
      <c r="DW1024" s="137"/>
      <c r="DX1024" s="137"/>
      <c r="DY1024" s="137"/>
      <c r="DZ1024" s="137"/>
      <c r="EA1024" s="137"/>
      <c r="EB1024" s="137"/>
      <c r="EC1024" s="137"/>
      <c r="ED1024" s="137"/>
      <c r="EE1024" s="137"/>
      <c r="EF1024" s="137"/>
      <c r="EG1024" s="137"/>
      <c r="EH1024" s="137"/>
      <c r="EI1024" s="137"/>
      <c r="EJ1024" s="137"/>
      <c r="EK1024" s="137"/>
      <c r="EL1024" s="137"/>
      <c r="EM1024" s="137"/>
      <c r="EN1024" s="137"/>
      <c r="EO1024" s="137"/>
      <c r="EP1024" s="137"/>
      <c r="EQ1024" s="137"/>
      <c r="ER1024" s="137"/>
      <c r="ES1024" s="137"/>
      <c r="ET1024" s="137"/>
      <c r="EU1024" s="137"/>
      <c r="EV1024" s="137"/>
      <c r="EW1024" s="137"/>
      <c r="EX1024" s="137"/>
      <c r="EY1024" s="137"/>
    </row>
    <row r="1025" spans="1:155" s="173" customFormat="1" ht="27" customHeight="1">
      <c r="A1025" s="183" t="s">
        <v>57</v>
      </c>
      <c r="B1025" s="182"/>
      <c r="C1025" s="181"/>
      <c r="D1025" s="181"/>
      <c r="E1025" s="180"/>
      <c r="F1025" s="180"/>
      <c r="G1025" s="180"/>
      <c r="H1025" s="179"/>
      <c r="I1025" s="179"/>
      <c r="J1025" s="706" t="str">
        <f>IF(Résultats!$M31="","",Résultats!$M31)</f>
        <v/>
      </c>
      <c r="K1025" s="706"/>
      <c r="L1025" s="706"/>
      <c r="M1025" s="178" t="str">
        <f>"/"</f>
        <v>/</v>
      </c>
      <c r="N1025" s="177">
        <f>Résultats!$M$4</f>
        <v>40</v>
      </c>
      <c r="O1025" s="176"/>
      <c r="P1025" s="175" t="str">
        <f>IF(OR(J1025="",J1025="Absent(e)",J1025="Incomplet"),"",J1025/N1025)</f>
        <v/>
      </c>
      <c r="Q1025" s="174"/>
      <c r="R1025" s="174"/>
      <c r="S1025" s="174"/>
      <c r="T1025" s="174"/>
      <c r="U1025" s="174"/>
      <c r="V1025" s="174"/>
      <c r="W1025" s="174"/>
      <c r="X1025" s="174"/>
      <c r="Y1025" s="174"/>
      <c r="Z1025" s="174"/>
      <c r="AA1025" s="174"/>
      <c r="AB1025" s="174"/>
      <c r="AC1025" s="174"/>
      <c r="AD1025" s="174"/>
      <c r="AE1025" s="174"/>
      <c r="AF1025" s="174"/>
      <c r="AG1025" s="174"/>
      <c r="AH1025" s="174"/>
      <c r="AI1025" s="174"/>
      <c r="AJ1025" s="174"/>
      <c r="AK1025" s="174"/>
      <c r="AL1025" s="174"/>
      <c r="AM1025" s="174"/>
      <c r="AN1025" s="174"/>
    </row>
    <row r="1026" spans="1:155" s="173" customFormat="1" ht="18" customHeight="1">
      <c r="A1026" s="707" t="s">
        <v>73</v>
      </c>
      <c r="B1026" s="708"/>
      <c r="C1026" s="708"/>
      <c r="D1026" s="708"/>
      <c r="E1026" s="708"/>
      <c r="F1026" s="358"/>
      <c r="G1026" s="358"/>
      <c r="H1026" s="709" t="str">
        <f>IF(OR(Résultats!$AA31="Absent(e)",Résultats!$AA31="Incomplet"),"",Résultats!$AA31)</f>
        <v/>
      </c>
      <c r="I1026" s="709"/>
      <c r="J1026" s="168" t="str">
        <f>"/"</f>
        <v>/</v>
      </c>
      <c r="K1026" s="167">
        <f>Résultats!$AA$2</f>
        <v>19</v>
      </c>
      <c r="L1026" s="191"/>
      <c r="M1026" s="191"/>
      <c r="N1026" s="190"/>
      <c r="O1026" s="323"/>
      <c r="P1026" s="188"/>
      <c r="R1026" s="174"/>
      <c r="S1026" s="174"/>
      <c r="T1026" s="174"/>
      <c r="U1026" s="174"/>
      <c r="V1026" s="174"/>
      <c r="W1026" s="174"/>
      <c r="X1026" s="174"/>
      <c r="Y1026" s="174"/>
      <c r="Z1026" s="174"/>
      <c r="AA1026" s="174"/>
      <c r="AB1026" s="174"/>
      <c r="AC1026" s="174"/>
      <c r="AD1026" s="174"/>
      <c r="AE1026" s="174"/>
      <c r="AF1026" s="174"/>
      <c r="AG1026" s="174"/>
      <c r="AH1026" s="174"/>
      <c r="AI1026" s="174"/>
      <c r="AJ1026" s="174"/>
      <c r="AK1026" s="174"/>
      <c r="AL1026" s="174"/>
      <c r="AM1026" s="174"/>
      <c r="AN1026" s="174"/>
    </row>
    <row r="1027" spans="1:155" s="173" customFormat="1" ht="13.5" customHeight="1">
      <c r="A1027" s="197" t="s">
        <v>139</v>
      </c>
      <c r="B1027" s="196"/>
      <c r="C1027" s="196"/>
      <c r="D1027" s="196"/>
      <c r="E1027" s="196"/>
      <c r="F1027" s="196"/>
      <c r="G1027" s="196"/>
      <c r="H1027" s="195"/>
      <c r="I1027" s="194"/>
      <c r="J1027" s="193"/>
      <c r="K1027" s="192"/>
      <c r="L1027" s="191"/>
      <c r="M1027" s="191"/>
      <c r="N1027" s="190"/>
      <c r="O1027" s="323"/>
      <c r="P1027" s="188"/>
      <c r="R1027" s="174"/>
      <c r="S1027" s="174"/>
      <c r="T1027" s="174"/>
      <c r="U1027" s="174"/>
      <c r="V1027" s="174"/>
      <c r="W1027" s="174"/>
      <c r="X1027" s="174"/>
      <c r="Y1027" s="174"/>
      <c r="Z1027" s="174"/>
      <c r="AA1027" s="174"/>
      <c r="AB1027" s="174"/>
      <c r="AC1027" s="174"/>
      <c r="AD1027" s="174"/>
      <c r="AE1027" s="174"/>
      <c r="AF1027" s="174"/>
      <c r="AG1027" s="174"/>
      <c r="AH1027" s="174"/>
      <c r="AI1027" s="174"/>
      <c r="AJ1027" s="174"/>
      <c r="AK1027" s="174"/>
      <c r="AL1027" s="174"/>
      <c r="AM1027" s="174"/>
      <c r="AN1027" s="174"/>
    </row>
    <row r="1028" spans="1:155" s="173" customFormat="1" ht="13.5" customHeight="1">
      <c r="A1028" s="197" t="s">
        <v>142</v>
      </c>
      <c r="B1028" s="196"/>
      <c r="C1028" s="196"/>
      <c r="D1028" s="196"/>
      <c r="E1028" s="196"/>
      <c r="F1028" s="196"/>
      <c r="G1028" s="196"/>
      <c r="H1028" s="195"/>
      <c r="I1028" s="194"/>
      <c r="J1028" s="193"/>
      <c r="K1028" s="192"/>
      <c r="L1028" s="191"/>
      <c r="M1028" s="191"/>
      <c r="N1028" s="190"/>
      <c r="O1028" s="323"/>
      <c r="P1028" s="188"/>
      <c r="R1028" s="174"/>
      <c r="S1028" s="174"/>
      <c r="T1028" s="174"/>
      <c r="U1028" s="174"/>
      <c r="V1028" s="174"/>
      <c r="W1028" s="174"/>
      <c r="X1028" s="174"/>
      <c r="Y1028" s="174"/>
      <c r="Z1028" s="174"/>
      <c r="AA1028" s="174"/>
      <c r="AB1028" s="174"/>
      <c r="AC1028" s="174"/>
      <c r="AD1028" s="174"/>
      <c r="AE1028" s="174"/>
      <c r="AF1028" s="174"/>
      <c r="AG1028" s="174"/>
      <c r="AH1028" s="174"/>
      <c r="AI1028" s="174"/>
      <c r="AJ1028" s="174"/>
      <c r="AK1028" s="174"/>
      <c r="AL1028" s="174"/>
      <c r="AM1028" s="174"/>
      <c r="AN1028" s="174"/>
    </row>
    <row r="1029" spans="1:155" s="186" customFormat="1" ht="13.5" customHeight="1">
      <c r="A1029" s="197" t="s">
        <v>74</v>
      </c>
      <c r="B1029" s="211"/>
      <c r="C1029" s="211"/>
      <c r="D1029" s="211"/>
      <c r="E1029" s="211"/>
      <c r="F1029" s="211"/>
      <c r="G1029" s="211"/>
      <c r="H1029" s="210"/>
      <c r="I1029" s="209"/>
      <c r="J1029" s="208"/>
      <c r="K1029" s="208"/>
      <c r="L1029" s="208"/>
      <c r="M1029" s="208"/>
      <c r="N1029" s="207"/>
      <c r="O1029" s="324"/>
      <c r="P1029" s="205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</row>
    <row r="1030" spans="1:155" s="186" customFormat="1" ht="13.5" customHeight="1">
      <c r="A1030" s="197" t="s">
        <v>84</v>
      </c>
      <c r="B1030" s="211"/>
      <c r="C1030" s="211"/>
      <c r="D1030" s="211"/>
      <c r="E1030" s="211"/>
      <c r="F1030" s="211"/>
      <c r="G1030" s="211"/>
      <c r="H1030" s="210"/>
      <c r="I1030" s="209"/>
      <c r="J1030" s="208"/>
      <c r="K1030" s="208"/>
      <c r="L1030" s="208"/>
      <c r="M1030" s="208"/>
      <c r="N1030" s="207"/>
      <c r="O1030" s="324"/>
      <c r="P1030" s="205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</row>
    <row r="1031" spans="1:155" s="203" customFormat="1" ht="13.5" customHeight="1">
      <c r="A1031" s="197" t="s">
        <v>75</v>
      </c>
      <c r="B1031" s="211"/>
      <c r="C1031" s="211"/>
      <c r="D1031" s="211"/>
      <c r="E1031" s="211"/>
      <c r="F1031" s="211"/>
      <c r="G1031" s="211"/>
      <c r="H1031" s="210"/>
      <c r="I1031" s="209"/>
      <c r="J1031" s="208"/>
      <c r="K1031" s="208"/>
      <c r="L1031" s="208"/>
      <c r="M1031" s="208"/>
      <c r="N1031" s="207"/>
      <c r="O1031" s="324"/>
      <c r="P1031" s="205"/>
      <c r="R1031" s="204"/>
      <c r="S1031" s="204"/>
      <c r="T1031" s="204"/>
      <c r="U1031" s="204"/>
      <c r="V1031" s="204"/>
      <c r="W1031" s="204"/>
      <c r="X1031" s="204"/>
      <c r="Y1031" s="204"/>
      <c r="Z1031" s="204"/>
      <c r="AA1031" s="204"/>
      <c r="AB1031" s="204"/>
      <c r="AC1031" s="204"/>
      <c r="AD1031" s="204"/>
      <c r="AE1031" s="204"/>
      <c r="AF1031" s="204"/>
      <c r="AG1031" s="204"/>
      <c r="AH1031" s="204"/>
      <c r="AI1031" s="204"/>
      <c r="AJ1031" s="204"/>
      <c r="AK1031" s="204"/>
      <c r="AL1031" s="204"/>
      <c r="AM1031" s="204"/>
      <c r="AN1031" s="204"/>
    </row>
    <row r="1032" spans="1:155" ht="30" customHeight="1">
      <c r="A1032" s="703" t="s">
        <v>54</v>
      </c>
      <c r="B1032" s="704"/>
      <c r="C1032" s="704"/>
      <c r="D1032" s="704"/>
      <c r="E1032" s="704"/>
      <c r="F1032" s="360"/>
      <c r="G1032" s="360"/>
      <c r="H1032" s="705" t="str">
        <f>IF(OR(Résultats!$AN31="Absent(e)",Résultats!$AN31="Incomplet"),"",Résultats!$AN31)</f>
        <v/>
      </c>
      <c r="I1032" s="705"/>
      <c r="J1032" s="172" t="str">
        <f>"/"</f>
        <v>/</v>
      </c>
      <c r="K1032" s="171">
        <f>Résultats!$AN$2</f>
        <v>21</v>
      </c>
      <c r="L1032" s="202"/>
      <c r="M1032" s="202"/>
      <c r="N1032" s="201"/>
      <c r="O1032" s="200"/>
      <c r="P1032" s="199"/>
      <c r="Q1032" s="137"/>
      <c r="R1032" s="137"/>
      <c r="S1032" s="137"/>
      <c r="T1032" s="137"/>
      <c r="U1032" s="137"/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  <c r="AM1032" s="137"/>
      <c r="AN1032" s="137"/>
      <c r="BX1032" s="137"/>
      <c r="BY1032" s="137"/>
      <c r="BZ1032" s="137"/>
      <c r="CA1032" s="137"/>
      <c r="CB1032" s="137"/>
      <c r="CC1032" s="137"/>
      <c r="CD1032" s="137"/>
      <c r="CE1032" s="137"/>
      <c r="CF1032" s="137"/>
      <c r="CG1032" s="137"/>
      <c r="CH1032" s="137"/>
      <c r="CI1032" s="137"/>
      <c r="CJ1032" s="137"/>
      <c r="CK1032" s="137"/>
      <c r="CL1032" s="137"/>
      <c r="CM1032" s="137"/>
      <c r="CN1032" s="137"/>
      <c r="CO1032" s="137"/>
      <c r="CP1032" s="137"/>
      <c r="CQ1032" s="137"/>
      <c r="CR1032" s="137"/>
      <c r="CS1032" s="137"/>
      <c r="CT1032" s="137"/>
      <c r="CU1032" s="137"/>
      <c r="CV1032" s="137"/>
      <c r="CW1032" s="137"/>
      <c r="CX1032" s="137"/>
      <c r="CY1032" s="137"/>
      <c r="CZ1032" s="137"/>
      <c r="DA1032" s="137"/>
      <c r="DB1032" s="137"/>
      <c r="DC1032" s="137"/>
      <c r="DD1032" s="137"/>
      <c r="DE1032" s="137"/>
      <c r="DF1032" s="137"/>
      <c r="DG1032" s="137"/>
      <c r="DH1032" s="137"/>
      <c r="DI1032" s="137"/>
      <c r="DJ1032" s="137"/>
      <c r="DK1032" s="137"/>
      <c r="DL1032" s="137"/>
      <c r="DM1032" s="137"/>
      <c r="DN1032" s="137"/>
      <c r="DO1032" s="137"/>
      <c r="DP1032" s="137"/>
      <c r="DQ1032" s="137"/>
      <c r="DR1032" s="137"/>
      <c r="DS1032" s="137"/>
      <c r="DT1032" s="137"/>
      <c r="DU1032" s="137"/>
      <c r="DV1032" s="137"/>
      <c r="DW1032" s="137"/>
      <c r="DX1032" s="137"/>
      <c r="DY1032" s="137"/>
      <c r="DZ1032" s="137"/>
      <c r="EA1032" s="137"/>
      <c r="EB1032" s="137"/>
      <c r="EC1032" s="137"/>
      <c r="ED1032" s="137"/>
      <c r="EE1032" s="137"/>
      <c r="EF1032" s="137"/>
      <c r="EG1032" s="137"/>
      <c r="EH1032" s="137"/>
      <c r="EI1032" s="137"/>
      <c r="EJ1032" s="137"/>
      <c r="EK1032" s="137"/>
      <c r="EL1032" s="137"/>
      <c r="EM1032" s="137"/>
      <c r="EN1032" s="137"/>
      <c r="EO1032" s="137"/>
      <c r="EP1032" s="137"/>
      <c r="EQ1032" s="137"/>
      <c r="ER1032" s="137"/>
      <c r="ES1032" s="137"/>
      <c r="ET1032" s="137"/>
      <c r="EU1032" s="137"/>
      <c r="EV1032" s="137"/>
      <c r="EW1032" s="137"/>
      <c r="EX1032" s="137"/>
      <c r="EY1032" s="137"/>
    </row>
    <row r="1033" spans="1:155" s="151" customFormat="1" ht="13.5" customHeight="1">
      <c r="A1033" s="161" t="s">
        <v>76</v>
      </c>
      <c r="B1033" s="162"/>
      <c r="C1033" s="162"/>
      <c r="D1033" s="162"/>
      <c r="E1033" s="160"/>
      <c r="F1033" s="160"/>
      <c r="G1033" s="160"/>
      <c r="H1033" s="156"/>
      <c r="I1033" s="156"/>
      <c r="J1033" s="155"/>
      <c r="K1033" s="155"/>
      <c r="L1033" s="155"/>
      <c r="M1033" s="155"/>
      <c r="N1033" s="154"/>
      <c r="O1033" s="153"/>
      <c r="P1033" s="152"/>
    </row>
    <row r="1034" spans="1:155" s="151" customFormat="1" ht="13.5" customHeight="1">
      <c r="A1034" s="161" t="s">
        <v>77</v>
      </c>
      <c r="B1034" s="162"/>
      <c r="C1034" s="162"/>
      <c r="D1034" s="162"/>
      <c r="E1034" s="160"/>
      <c r="F1034" s="160"/>
      <c r="G1034" s="160"/>
      <c r="H1034" s="156"/>
      <c r="I1034" s="156"/>
      <c r="J1034" s="155"/>
      <c r="K1034" s="155"/>
      <c r="L1034" s="155"/>
      <c r="M1034" s="155"/>
      <c r="N1034" s="154"/>
      <c r="O1034" s="153"/>
      <c r="P1034" s="152"/>
    </row>
    <row r="1035" spans="1:155" s="151" customFormat="1" ht="13.5" customHeight="1">
      <c r="A1035" s="161" t="s">
        <v>78</v>
      </c>
      <c r="B1035" s="162"/>
      <c r="C1035" s="162"/>
      <c r="D1035" s="162"/>
      <c r="E1035" s="160"/>
      <c r="F1035" s="160"/>
      <c r="G1035" s="160"/>
      <c r="H1035" s="156"/>
      <c r="I1035" s="156"/>
      <c r="J1035" s="155"/>
      <c r="K1035" s="155"/>
      <c r="L1035" s="155"/>
      <c r="M1035" s="155"/>
      <c r="N1035" s="154"/>
      <c r="O1035" s="153"/>
      <c r="P1035" s="152"/>
    </row>
    <row r="1036" spans="1:155" s="151" customFormat="1" ht="13.5" customHeight="1">
      <c r="A1036" s="444" t="s">
        <v>141</v>
      </c>
      <c r="B1036" s="160"/>
      <c r="C1036" s="160"/>
      <c r="D1036" s="160"/>
      <c r="E1036" s="160"/>
      <c r="F1036" s="160"/>
      <c r="G1036" s="160"/>
      <c r="H1036" s="156"/>
      <c r="I1036" s="156"/>
      <c r="J1036" s="155"/>
      <c r="K1036" s="155"/>
      <c r="L1036" s="155"/>
      <c r="M1036" s="155"/>
      <c r="N1036" s="154"/>
      <c r="O1036" s="153"/>
      <c r="P1036" s="152"/>
    </row>
    <row r="1037" spans="1:155" s="151" customFormat="1" ht="15" customHeight="1">
      <c r="A1037" s="325"/>
      <c r="B1037" s="326"/>
      <c r="C1037" s="326"/>
      <c r="D1037" s="326"/>
      <c r="E1037" s="326"/>
      <c r="F1037" s="326"/>
      <c r="G1037" s="326"/>
      <c r="H1037" s="327"/>
      <c r="I1037" s="327"/>
      <c r="J1037" s="328"/>
      <c r="K1037" s="328"/>
      <c r="L1037" s="328"/>
      <c r="M1037" s="328"/>
      <c r="N1037" s="329"/>
      <c r="O1037" s="330"/>
      <c r="P1037" s="331"/>
    </row>
    <row r="1038" spans="1:155" s="173" customFormat="1" ht="27" customHeight="1">
      <c r="A1038" s="183" t="s">
        <v>58</v>
      </c>
      <c r="B1038" s="182"/>
      <c r="C1038" s="181"/>
      <c r="D1038" s="181"/>
      <c r="E1038" s="180"/>
      <c r="F1038" s="180"/>
      <c r="G1038" s="180"/>
      <c r="H1038" s="179"/>
      <c r="I1038" s="179"/>
      <c r="J1038" s="706" t="str">
        <f>IF(OR(Résultats!$O31="",Résultats!$O31="Incomplet"),"",Résultats!$O31)</f>
        <v/>
      </c>
      <c r="K1038" s="706"/>
      <c r="L1038" s="706"/>
      <c r="M1038" s="178" t="str">
        <f>"/"</f>
        <v>/</v>
      </c>
      <c r="N1038" s="177">
        <f>Résultats!$O$4</f>
        <v>40</v>
      </c>
      <c r="O1038" s="176"/>
      <c r="P1038" s="175" t="str">
        <f>IF(OR(J1038="",J1038="Absent(e)",J1038="Incomplet"),"",J1038/N1038)</f>
        <v/>
      </c>
      <c r="Q1038" s="174"/>
      <c r="R1038" s="174"/>
      <c r="S1038" s="174"/>
      <c r="T1038" s="174"/>
      <c r="U1038" s="174"/>
      <c r="V1038" s="174"/>
      <c r="W1038" s="174"/>
      <c r="X1038" s="174"/>
      <c r="Y1038" s="174"/>
      <c r="Z1038" s="174"/>
      <c r="AA1038" s="174"/>
      <c r="AB1038" s="174"/>
      <c r="AC1038" s="174"/>
      <c r="AD1038" s="174"/>
      <c r="AE1038" s="174"/>
      <c r="AF1038" s="174"/>
      <c r="AG1038" s="174"/>
      <c r="AH1038" s="174"/>
      <c r="AI1038" s="174"/>
      <c r="AJ1038" s="174"/>
      <c r="AK1038" s="174"/>
      <c r="AL1038" s="174"/>
      <c r="AM1038" s="174"/>
      <c r="AN1038" s="174"/>
    </row>
    <row r="1039" spans="1:155" ht="14">
      <c r="A1039" s="707" t="s">
        <v>60</v>
      </c>
      <c r="B1039" s="708"/>
      <c r="C1039" s="708"/>
      <c r="D1039" s="708"/>
      <c r="E1039" s="708"/>
      <c r="F1039" s="358"/>
      <c r="G1039" s="358"/>
      <c r="H1039" s="709" t="str">
        <f>IF(OR(Résultats!$AY31="a",Résultats!$AY31="A",Résultats!$AY31=""),"",Résultats!$AY31)</f>
        <v/>
      </c>
      <c r="I1039" s="709"/>
      <c r="J1039" s="168" t="str">
        <f>"/"</f>
        <v>/</v>
      </c>
      <c r="K1039" s="171">
        <f>Résultats!$AY$2</f>
        <v>18</v>
      </c>
      <c r="L1039" s="166"/>
      <c r="M1039" s="166"/>
      <c r="N1039" s="165"/>
      <c r="O1039" s="332"/>
      <c r="P1039" s="164"/>
      <c r="BX1039" s="137"/>
      <c r="BY1039" s="137"/>
      <c r="BZ1039" s="137"/>
      <c r="CA1039" s="137"/>
      <c r="CB1039" s="137"/>
      <c r="CC1039" s="137"/>
      <c r="CD1039" s="137"/>
      <c r="CE1039" s="137"/>
      <c r="CF1039" s="137"/>
      <c r="CG1039" s="137"/>
      <c r="CH1039" s="137"/>
      <c r="CI1039" s="137"/>
      <c r="CJ1039" s="137"/>
      <c r="CK1039" s="137"/>
      <c r="CL1039" s="137"/>
      <c r="CM1039" s="137"/>
      <c r="CN1039" s="137"/>
      <c r="CO1039" s="137"/>
      <c r="CP1039" s="137"/>
      <c r="CQ1039" s="137"/>
      <c r="CR1039" s="137"/>
      <c r="CS1039" s="137"/>
      <c r="CT1039" s="137"/>
      <c r="CU1039" s="137"/>
      <c r="CV1039" s="137"/>
      <c r="CW1039" s="137"/>
      <c r="CX1039" s="137"/>
      <c r="CY1039" s="137"/>
      <c r="CZ1039" s="137"/>
      <c r="DA1039" s="137"/>
      <c r="DB1039" s="137"/>
      <c r="DC1039" s="137"/>
      <c r="DD1039" s="137"/>
      <c r="DE1039" s="137"/>
      <c r="DF1039" s="137"/>
      <c r="DG1039" s="137"/>
      <c r="DH1039" s="137"/>
      <c r="DI1039" s="137"/>
      <c r="DJ1039" s="137"/>
      <c r="DK1039" s="137"/>
      <c r="DL1039" s="137"/>
      <c r="DM1039" s="137"/>
      <c r="DN1039" s="137"/>
      <c r="DO1039" s="137"/>
      <c r="DP1039" s="137"/>
      <c r="DQ1039" s="137"/>
      <c r="DR1039" s="137"/>
      <c r="DS1039" s="137"/>
      <c r="DT1039" s="137"/>
      <c r="DU1039" s="137"/>
      <c r="DV1039" s="137"/>
      <c r="DW1039" s="137"/>
      <c r="DX1039" s="137"/>
      <c r="DY1039" s="137"/>
      <c r="DZ1039" s="137"/>
      <c r="EA1039" s="137"/>
      <c r="EB1039" s="137"/>
      <c r="EC1039" s="137"/>
      <c r="ED1039" s="137"/>
      <c r="EE1039" s="137"/>
      <c r="EF1039" s="137"/>
      <c r="EG1039" s="137"/>
      <c r="EH1039" s="137"/>
      <c r="EI1039" s="137"/>
      <c r="EJ1039" s="137"/>
      <c r="EK1039" s="137"/>
      <c r="EL1039" s="137"/>
      <c r="EM1039" s="137"/>
      <c r="EN1039" s="137"/>
      <c r="EO1039" s="137"/>
      <c r="EP1039" s="137"/>
      <c r="EQ1039" s="137"/>
      <c r="ER1039" s="137"/>
      <c r="ES1039" s="137"/>
      <c r="ET1039" s="137"/>
      <c r="EU1039" s="137"/>
      <c r="EV1039" s="137"/>
      <c r="EW1039" s="137"/>
      <c r="EX1039" s="137"/>
      <c r="EY1039" s="137"/>
    </row>
    <row r="1040" spans="1:155" s="173" customFormat="1" ht="13.5" customHeight="1">
      <c r="A1040" s="197" t="s">
        <v>79</v>
      </c>
      <c r="B1040" s="358"/>
      <c r="C1040" s="358"/>
      <c r="D1040" s="358"/>
      <c r="E1040" s="358"/>
      <c r="F1040" s="358"/>
      <c r="G1040" s="358"/>
      <c r="H1040" s="359"/>
      <c r="I1040" s="359"/>
      <c r="J1040" s="168"/>
      <c r="K1040" s="167"/>
      <c r="L1040" s="166"/>
      <c r="M1040" s="166"/>
      <c r="N1040" s="165"/>
      <c r="O1040" s="332"/>
      <c r="P1040" s="164"/>
      <c r="Q1040" s="174"/>
      <c r="R1040" s="174"/>
      <c r="S1040" s="174"/>
      <c r="T1040" s="174"/>
      <c r="U1040" s="174"/>
      <c r="V1040" s="174"/>
      <c r="W1040" s="174"/>
      <c r="X1040" s="174"/>
      <c r="Y1040" s="174"/>
      <c r="Z1040" s="174"/>
      <c r="AA1040" s="174"/>
      <c r="AB1040" s="174"/>
      <c r="AC1040" s="174"/>
      <c r="AD1040" s="174"/>
      <c r="AE1040" s="174"/>
      <c r="AF1040" s="174"/>
      <c r="AG1040" s="174"/>
      <c r="AH1040" s="174"/>
      <c r="AI1040" s="174"/>
      <c r="AJ1040" s="174"/>
      <c r="AK1040" s="174"/>
      <c r="AL1040" s="174"/>
      <c r="AM1040" s="174"/>
      <c r="AN1040" s="174"/>
    </row>
    <row r="1041" spans="1:155" s="173" customFormat="1" ht="13.5" customHeight="1">
      <c r="A1041" s="197" t="s">
        <v>143</v>
      </c>
      <c r="B1041" s="358"/>
      <c r="C1041" s="358"/>
      <c r="D1041" s="358"/>
      <c r="E1041" s="358"/>
      <c r="F1041" s="358"/>
      <c r="G1041" s="358"/>
      <c r="H1041" s="359"/>
      <c r="I1041" s="359"/>
      <c r="J1041" s="168"/>
      <c r="K1041" s="167"/>
      <c r="L1041" s="166"/>
      <c r="M1041" s="166"/>
      <c r="N1041" s="165"/>
      <c r="O1041" s="332"/>
      <c r="P1041" s="164"/>
      <c r="R1041" s="174"/>
      <c r="S1041" s="174"/>
      <c r="T1041" s="174"/>
      <c r="U1041" s="174"/>
      <c r="V1041" s="174"/>
      <c r="W1041" s="174"/>
      <c r="X1041" s="174"/>
      <c r="Y1041" s="174"/>
      <c r="Z1041" s="174"/>
      <c r="AA1041" s="174"/>
      <c r="AB1041" s="174"/>
      <c r="AC1041" s="174"/>
      <c r="AD1041" s="174"/>
      <c r="AE1041" s="174"/>
      <c r="AF1041" s="174"/>
      <c r="AG1041" s="174"/>
      <c r="AH1041" s="174"/>
      <c r="AI1041" s="174"/>
      <c r="AJ1041" s="174"/>
      <c r="AK1041" s="174"/>
      <c r="AL1041" s="174"/>
      <c r="AM1041" s="174"/>
      <c r="AN1041" s="174"/>
    </row>
    <row r="1042" spans="1:155" s="173" customFormat="1" ht="13.5" customHeight="1">
      <c r="A1042" s="197" t="s">
        <v>80</v>
      </c>
      <c r="B1042" s="358"/>
      <c r="C1042" s="358"/>
      <c r="D1042" s="358"/>
      <c r="E1042" s="358"/>
      <c r="F1042" s="358"/>
      <c r="G1042" s="358"/>
      <c r="H1042" s="359"/>
      <c r="I1042" s="359"/>
      <c r="J1042" s="168"/>
      <c r="K1042" s="167"/>
      <c r="L1042" s="166"/>
      <c r="M1042" s="166"/>
      <c r="N1042" s="165"/>
      <c r="O1042" s="332"/>
      <c r="P1042" s="164"/>
      <c r="R1042" s="174"/>
      <c r="S1042" s="174"/>
      <c r="T1042" s="174"/>
      <c r="U1042" s="174"/>
      <c r="V1042" s="174"/>
      <c r="W1042" s="174"/>
      <c r="X1042" s="174"/>
      <c r="Y1042" s="174"/>
      <c r="Z1042" s="174"/>
      <c r="AA1042" s="174"/>
      <c r="AB1042" s="174"/>
      <c r="AC1042" s="174"/>
      <c r="AD1042" s="174"/>
      <c r="AE1042" s="174"/>
      <c r="AF1042" s="174"/>
      <c r="AG1042" s="174"/>
      <c r="AH1042" s="174"/>
      <c r="AI1042" s="174"/>
      <c r="AJ1042" s="174"/>
      <c r="AK1042" s="174"/>
      <c r="AL1042" s="174"/>
      <c r="AM1042" s="174"/>
      <c r="AN1042" s="174"/>
    </row>
    <row r="1043" spans="1:155" s="173" customFormat="1" ht="13.5" customHeight="1">
      <c r="A1043" s="320" t="s">
        <v>85</v>
      </c>
      <c r="B1043" s="358"/>
      <c r="C1043" s="358"/>
      <c r="D1043" s="358"/>
      <c r="E1043" s="358"/>
      <c r="F1043" s="358"/>
      <c r="G1043" s="358"/>
      <c r="H1043" s="359"/>
      <c r="I1043" s="359"/>
      <c r="J1043" s="168"/>
      <c r="K1043" s="167"/>
      <c r="L1043" s="166"/>
      <c r="M1043" s="166"/>
      <c r="N1043" s="165"/>
      <c r="O1043" s="332"/>
      <c r="P1043" s="164"/>
      <c r="R1043" s="174"/>
      <c r="S1043" s="174"/>
      <c r="T1043" s="174"/>
      <c r="U1043" s="174"/>
      <c r="V1043" s="174"/>
      <c r="W1043" s="174"/>
      <c r="X1043" s="174"/>
      <c r="Y1043" s="174"/>
      <c r="Z1043" s="174"/>
      <c r="AA1043" s="174"/>
      <c r="AB1043" s="174"/>
      <c r="AC1043" s="174"/>
      <c r="AD1043" s="174"/>
      <c r="AE1043" s="174"/>
      <c r="AF1043" s="174"/>
      <c r="AG1043" s="174"/>
      <c r="AH1043" s="174"/>
      <c r="AI1043" s="174"/>
      <c r="AJ1043" s="174"/>
      <c r="AK1043" s="174"/>
      <c r="AL1043" s="174"/>
      <c r="AM1043" s="174"/>
      <c r="AN1043" s="174"/>
    </row>
    <row r="1044" spans="1:155" s="186" customFormat="1" ht="18" customHeight="1">
      <c r="A1044" s="710" t="s">
        <v>65</v>
      </c>
      <c r="B1044" s="711"/>
      <c r="C1044" s="711"/>
      <c r="D1044" s="711"/>
      <c r="E1044" s="711"/>
      <c r="F1044" s="711"/>
      <c r="G1044" s="711"/>
      <c r="H1044" s="709" t="str">
        <f>IF(OR(Résultats!$BK31="Absent(e)",Résultats!$BK31="Incomplet"),"",Résultats!$BK31)</f>
        <v/>
      </c>
      <c r="I1044" s="709"/>
      <c r="J1044" s="172" t="str">
        <f>"/"</f>
        <v>/</v>
      </c>
      <c r="K1044" s="171">
        <f>Résultats!$BK$2</f>
        <v>22</v>
      </c>
      <c r="L1044" s="166"/>
      <c r="M1044" s="166"/>
      <c r="N1044" s="165"/>
      <c r="O1044" s="332"/>
      <c r="P1044" s="164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</row>
    <row r="1045" spans="1:155" s="184" customFormat="1" ht="13.5" customHeight="1">
      <c r="A1045" s="161" t="s">
        <v>81</v>
      </c>
      <c r="B1045" s="162"/>
      <c r="C1045" s="162"/>
      <c r="D1045" s="162"/>
      <c r="E1045" s="160"/>
      <c r="F1045" s="159"/>
      <c r="G1045" s="158"/>
      <c r="H1045" s="157"/>
      <c r="I1045" s="156"/>
      <c r="J1045" s="155"/>
      <c r="K1045" s="155"/>
      <c r="L1045" s="155"/>
      <c r="M1045" s="155"/>
      <c r="N1045" s="154"/>
      <c r="O1045" s="153"/>
      <c r="P1045" s="152"/>
      <c r="Q1045" s="185"/>
      <c r="R1045" s="185"/>
      <c r="S1045" s="185"/>
      <c r="T1045" s="185"/>
      <c r="U1045" s="185"/>
      <c r="V1045" s="185"/>
      <c r="W1045" s="185"/>
      <c r="X1045" s="185"/>
      <c r="Y1045" s="185"/>
      <c r="Z1045" s="185"/>
      <c r="AA1045" s="18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5"/>
      <c r="AN1045" s="185"/>
    </row>
    <row r="1046" spans="1:155" s="173" customFormat="1" ht="13.5" customHeight="1">
      <c r="A1046" s="161" t="s">
        <v>83</v>
      </c>
      <c r="B1046" s="162"/>
      <c r="C1046" s="162"/>
      <c r="D1046" s="162"/>
      <c r="E1046" s="160"/>
      <c r="F1046" s="159"/>
      <c r="G1046" s="158"/>
      <c r="H1046" s="157"/>
      <c r="I1046" s="156"/>
      <c r="J1046" s="155"/>
      <c r="K1046" s="155"/>
      <c r="L1046" s="155"/>
      <c r="M1046" s="155"/>
      <c r="N1046" s="154"/>
      <c r="O1046" s="153"/>
      <c r="P1046" s="152"/>
      <c r="Q1046" s="174"/>
      <c r="R1046" s="174"/>
      <c r="S1046" s="174"/>
      <c r="T1046" s="174"/>
      <c r="U1046" s="174"/>
      <c r="V1046" s="174"/>
      <c r="W1046" s="174"/>
      <c r="X1046" s="174"/>
      <c r="Y1046" s="174"/>
      <c r="Z1046" s="174"/>
      <c r="AA1046" s="174"/>
      <c r="AB1046" s="174"/>
      <c r="AC1046" s="174"/>
      <c r="AD1046" s="174"/>
      <c r="AE1046" s="174"/>
      <c r="AF1046" s="174"/>
      <c r="AG1046" s="174"/>
      <c r="AH1046" s="174"/>
      <c r="AI1046" s="174"/>
      <c r="AJ1046" s="174"/>
      <c r="AK1046" s="174"/>
      <c r="AL1046" s="174"/>
      <c r="AM1046" s="174"/>
      <c r="AN1046" s="174"/>
    </row>
    <row r="1047" spans="1:155" s="163" customFormat="1" ht="13.5" customHeight="1">
      <c r="A1047" s="161" t="s">
        <v>82</v>
      </c>
      <c r="B1047" s="160"/>
      <c r="C1047" s="160"/>
      <c r="D1047" s="160"/>
      <c r="E1047" s="160"/>
      <c r="F1047" s="159"/>
      <c r="G1047" s="158"/>
      <c r="H1047" s="157"/>
      <c r="I1047" s="156"/>
      <c r="J1047" s="155"/>
      <c r="K1047" s="155"/>
      <c r="L1047" s="155"/>
      <c r="M1047" s="155"/>
      <c r="N1047" s="154"/>
      <c r="O1047" s="153"/>
      <c r="P1047" s="152"/>
      <c r="R1047" s="169"/>
      <c r="S1047" s="169"/>
      <c r="T1047" s="169"/>
      <c r="U1047" s="169"/>
      <c r="V1047" s="169"/>
      <c r="W1047" s="169"/>
      <c r="X1047" s="169"/>
      <c r="Y1047" s="169"/>
      <c r="Z1047" s="169"/>
      <c r="AA1047" s="169"/>
      <c r="AB1047" s="169"/>
      <c r="AC1047" s="169"/>
      <c r="AD1047" s="169"/>
      <c r="AE1047" s="169"/>
      <c r="AF1047" s="169"/>
      <c r="AG1047" s="169"/>
      <c r="AH1047" s="169"/>
      <c r="AI1047" s="169"/>
      <c r="AJ1047" s="169"/>
      <c r="AK1047" s="169"/>
      <c r="AL1047" s="169"/>
      <c r="AM1047" s="169"/>
      <c r="AN1047" s="169"/>
    </row>
    <row r="1048" spans="1:155">
      <c r="A1048" s="333"/>
      <c r="B1048" s="334"/>
      <c r="C1048" s="334"/>
      <c r="D1048" s="335"/>
      <c r="E1048" s="336"/>
      <c r="F1048" s="336"/>
      <c r="G1048" s="336"/>
      <c r="H1048" s="336"/>
      <c r="I1048" s="336"/>
      <c r="J1048" s="336"/>
      <c r="K1048" s="337"/>
      <c r="L1048" s="338"/>
      <c r="M1048" s="339"/>
      <c r="N1048" s="336"/>
      <c r="O1048" s="336"/>
      <c r="P1048" s="340"/>
      <c r="BX1048" s="137"/>
      <c r="BY1048" s="137"/>
      <c r="BZ1048" s="137"/>
      <c r="CA1048" s="137"/>
      <c r="CB1048" s="137"/>
      <c r="CC1048" s="137"/>
      <c r="CD1048" s="137"/>
      <c r="CE1048" s="137"/>
      <c r="CF1048" s="137"/>
      <c r="CG1048" s="137"/>
      <c r="CH1048" s="137"/>
      <c r="CI1048" s="137"/>
      <c r="CJ1048" s="137"/>
      <c r="CK1048" s="137"/>
      <c r="CL1048" s="137"/>
      <c r="CM1048" s="137"/>
      <c r="CN1048" s="137"/>
      <c r="CO1048" s="137"/>
      <c r="CP1048" s="137"/>
      <c r="CQ1048" s="137"/>
      <c r="CR1048" s="137"/>
      <c r="CS1048" s="137"/>
      <c r="CT1048" s="137"/>
      <c r="CU1048" s="137"/>
      <c r="CV1048" s="137"/>
      <c r="CW1048" s="137"/>
      <c r="CX1048" s="137"/>
      <c r="CY1048" s="137"/>
      <c r="CZ1048" s="137"/>
      <c r="DA1048" s="137"/>
      <c r="DB1048" s="137"/>
      <c r="DC1048" s="137"/>
      <c r="DD1048" s="137"/>
      <c r="DE1048" s="137"/>
      <c r="DF1048" s="137"/>
      <c r="DG1048" s="137"/>
      <c r="DH1048" s="137"/>
      <c r="DI1048" s="137"/>
      <c r="DJ1048" s="137"/>
      <c r="DK1048" s="137"/>
      <c r="DL1048" s="137"/>
      <c r="DM1048" s="137"/>
      <c r="DN1048" s="137"/>
      <c r="DO1048" s="137"/>
      <c r="DP1048" s="137"/>
      <c r="DQ1048" s="137"/>
      <c r="DR1048" s="137"/>
      <c r="DS1048" s="137"/>
      <c r="DT1048" s="137"/>
      <c r="DU1048" s="137"/>
      <c r="DV1048" s="137"/>
      <c r="DW1048" s="137"/>
      <c r="DX1048" s="137"/>
      <c r="DY1048" s="137"/>
      <c r="DZ1048" s="137"/>
      <c r="EA1048" s="137"/>
      <c r="EB1048" s="137"/>
      <c r="EC1048" s="137"/>
      <c r="ED1048" s="137"/>
      <c r="EE1048" s="137"/>
      <c r="EF1048" s="137"/>
      <c r="EG1048" s="137"/>
      <c r="EH1048" s="137"/>
      <c r="EI1048" s="137"/>
      <c r="EJ1048" s="137"/>
      <c r="EK1048" s="137"/>
      <c r="EL1048" s="137"/>
      <c r="EM1048" s="137"/>
      <c r="EN1048" s="137"/>
      <c r="EO1048" s="137"/>
      <c r="EP1048" s="137"/>
      <c r="EQ1048" s="137"/>
      <c r="ER1048" s="137"/>
      <c r="ES1048" s="137"/>
      <c r="ET1048" s="137"/>
      <c r="EU1048" s="137"/>
      <c r="EV1048" s="137"/>
      <c r="EW1048" s="137"/>
      <c r="EX1048" s="137"/>
      <c r="EY1048" s="137"/>
    </row>
    <row r="1049" spans="1:155">
      <c r="A1049" s="341"/>
      <c r="B1049" s="342"/>
      <c r="C1049" s="342"/>
      <c r="D1049" s="343"/>
      <c r="E1049" s="344"/>
      <c r="F1049" s="344"/>
      <c r="G1049" s="344"/>
      <c r="H1049" s="344"/>
      <c r="I1049" s="344"/>
      <c r="J1049" s="344"/>
      <c r="K1049" s="345"/>
      <c r="L1049" s="346"/>
      <c r="M1049" s="347"/>
      <c r="N1049" s="344"/>
      <c r="O1049" s="344"/>
      <c r="P1049" s="348"/>
      <c r="BX1049" s="137"/>
      <c r="BY1049" s="137"/>
      <c r="BZ1049" s="137"/>
      <c r="CA1049" s="137"/>
      <c r="CB1049" s="137"/>
      <c r="CC1049" s="137"/>
      <c r="CD1049" s="137"/>
      <c r="CE1049" s="137"/>
      <c r="CF1049" s="137"/>
      <c r="CG1049" s="137"/>
      <c r="CH1049" s="137"/>
      <c r="CI1049" s="137"/>
      <c r="CJ1049" s="137"/>
      <c r="CK1049" s="137"/>
      <c r="CL1049" s="137"/>
      <c r="CM1049" s="137"/>
      <c r="CN1049" s="137"/>
      <c r="CO1049" s="137"/>
      <c r="CP1049" s="137"/>
      <c r="CQ1049" s="137"/>
      <c r="CR1049" s="137"/>
      <c r="CS1049" s="137"/>
      <c r="CT1049" s="137"/>
      <c r="CU1049" s="137"/>
      <c r="CV1049" s="137"/>
      <c r="CW1049" s="137"/>
      <c r="CX1049" s="137"/>
      <c r="CY1049" s="137"/>
      <c r="CZ1049" s="137"/>
      <c r="DA1049" s="137"/>
      <c r="DB1049" s="137"/>
      <c r="DC1049" s="137"/>
      <c r="DD1049" s="137"/>
      <c r="DE1049" s="137"/>
      <c r="DF1049" s="137"/>
      <c r="DG1049" s="137"/>
      <c r="DH1049" s="137"/>
      <c r="DI1049" s="137"/>
      <c r="DJ1049" s="137"/>
      <c r="DK1049" s="137"/>
      <c r="DL1049" s="137"/>
      <c r="DM1049" s="137"/>
      <c r="DN1049" s="137"/>
      <c r="DO1049" s="137"/>
      <c r="DP1049" s="137"/>
      <c r="DQ1049" s="137"/>
      <c r="DR1049" s="137"/>
      <c r="DS1049" s="137"/>
      <c r="DT1049" s="137"/>
      <c r="DU1049" s="137"/>
      <c r="DV1049" s="137"/>
      <c r="DW1049" s="137"/>
      <c r="DX1049" s="137"/>
      <c r="DY1049" s="137"/>
      <c r="DZ1049" s="137"/>
      <c r="EA1049" s="137"/>
      <c r="EB1049" s="137"/>
      <c r="EC1049" s="137"/>
      <c r="ED1049" s="137"/>
      <c r="EE1049" s="137"/>
      <c r="EF1049" s="137"/>
      <c r="EG1049" s="137"/>
      <c r="EH1049" s="137"/>
      <c r="EI1049" s="137"/>
      <c r="EJ1049" s="137"/>
      <c r="EK1049" s="137"/>
      <c r="EL1049" s="137"/>
      <c r="EM1049" s="137"/>
      <c r="EN1049" s="137"/>
      <c r="EO1049" s="137"/>
      <c r="EP1049" s="137"/>
      <c r="EQ1049" s="137"/>
      <c r="ER1049" s="137"/>
      <c r="ES1049" s="137"/>
      <c r="ET1049" s="137"/>
      <c r="EU1049" s="137"/>
      <c r="EV1049" s="137"/>
      <c r="EW1049" s="137"/>
      <c r="EX1049" s="137"/>
      <c r="EY1049" s="137"/>
    </row>
    <row r="1051" spans="1:155" ht="15.5">
      <c r="A1051" s="721"/>
      <c r="B1051" s="721"/>
      <c r="C1051" s="721"/>
      <c r="D1051" s="721"/>
      <c r="E1051" s="721"/>
      <c r="F1051" s="721"/>
      <c r="G1051" s="721"/>
      <c r="H1051" s="721"/>
      <c r="I1051" s="721"/>
      <c r="J1051" s="721"/>
      <c r="K1051" s="721"/>
      <c r="L1051" s="721"/>
      <c r="M1051" s="721"/>
      <c r="N1051" s="721"/>
      <c r="O1051" s="721"/>
      <c r="P1051" s="721"/>
      <c r="BX1051" s="137"/>
      <c r="BY1051" s="137"/>
      <c r="BZ1051" s="137"/>
      <c r="CA1051" s="137"/>
      <c r="CB1051" s="137"/>
      <c r="CC1051" s="137"/>
      <c r="CD1051" s="137"/>
      <c r="CE1051" s="137"/>
      <c r="CF1051" s="137"/>
      <c r="CG1051" s="137"/>
      <c r="CH1051" s="137"/>
      <c r="CI1051" s="137"/>
      <c r="CJ1051" s="137"/>
      <c r="CK1051" s="137"/>
      <c r="CL1051" s="137"/>
      <c r="CM1051" s="137"/>
      <c r="CN1051" s="137"/>
      <c r="CO1051" s="137"/>
      <c r="CP1051" s="137"/>
      <c r="CQ1051" s="137"/>
      <c r="CR1051" s="137"/>
      <c r="CS1051" s="137"/>
      <c r="CT1051" s="137"/>
      <c r="CU1051" s="137"/>
      <c r="CV1051" s="137"/>
      <c r="CW1051" s="137"/>
      <c r="CX1051" s="137"/>
      <c r="CY1051" s="137"/>
      <c r="CZ1051" s="137"/>
      <c r="DA1051" s="137"/>
      <c r="DB1051" s="137"/>
      <c r="DC1051" s="137"/>
      <c r="DD1051" s="137"/>
      <c r="DE1051" s="137"/>
      <c r="DF1051" s="137"/>
      <c r="DG1051" s="137"/>
      <c r="DH1051" s="137"/>
      <c r="DI1051" s="137"/>
      <c r="DJ1051" s="137"/>
      <c r="DK1051" s="137"/>
      <c r="DL1051" s="137"/>
      <c r="DM1051" s="137"/>
      <c r="DN1051" s="137"/>
      <c r="DO1051" s="137"/>
      <c r="DP1051" s="137"/>
      <c r="DQ1051" s="137"/>
      <c r="DR1051" s="137"/>
      <c r="DS1051" s="137"/>
      <c r="DT1051" s="137"/>
      <c r="DU1051" s="137"/>
      <c r="DV1051" s="137"/>
      <c r="DW1051" s="137"/>
      <c r="DX1051" s="137"/>
      <c r="DY1051" s="137"/>
      <c r="DZ1051" s="137"/>
      <c r="EA1051" s="137"/>
      <c r="EB1051" s="137"/>
      <c r="EC1051" s="137"/>
      <c r="ED1051" s="137"/>
      <c r="EE1051" s="137"/>
      <c r="EF1051" s="137"/>
      <c r="EG1051" s="137"/>
      <c r="EH1051" s="137"/>
      <c r="EI1051" s="137"/>
      <c r="EJ1051" s="137"/>
      <c r="EK1051" s="137"/>
      <c r="EL1051" s="137"/>
      <c r="EM1051" s="137"/>
      <c r="EN1051" s="137"/>
      <c r="EO1051" s="137"/>
      <c r="EP1051" s="137"/>
      <c r="EQ1051" s="137"/>
      <c r="ER1051" s="137"/>
      <c r="ES1051" s="137"/>
      <c r="ET1051" s="137"/>
      <c r="EU1051" s="137"/>
      <c r="EV1051" s="137"/>
      <c r="EW1051" s="137"/>
      <c r="EX1051" s="137"/>
      <c r="EY1051" s="137"/>
    </row>
    <row r="1052" spans="1:155" ht="15.5">
      <c r="A1052" s="722" t="s">
        <v>43</v>
      </c>
      <c r="B1052" s="722"/>
      <c r="C1052" s="722"/>
      <c r="D1052" s="722"/>
      <c r="E1052" s="722"/>
      <c r="F1052" s="722"/>
      <c r="G1052" s="722"/>
      <c r="H1052" s="722"/>
      <c r="I1052" s="722"/>
      <c r="J1052" s="722"/>
      <c r="K1052" s="722"/>
      <c r="L1052" s="722"/>
      <c r="M1052" s="722"/>
      <c r="N1052" s="722"/>
      <c r="O1052" s="722"/>
      <c r="P1052" s="722"/>
      <c r="BX1052" s="137"/>
      <c r="BY1052" s="137"/>
      <c r="BZ1052" s="137"/>
      <c r="CA1052" s="137"/>
      <c r="CB1052" s="137"/>
      <c r="CC1052" s="137"/>
      <c r="CD1052" s="137"/>
      <c r="CE1052" s="137"/>
      <c r="CF1052" s="137"/>
      <c r="CG1052" s="137"/>
      <c r="CH1052" s="137"/>
      <c r="CI1052" s="137"/>
      <c r="CJ1052" s="137"/>
      <c r="CK1052" s="137"/>
      <c r="CL1052" s="137"/>
      <c r="CM1052" s="137"/>
      <c r="CN1052" s="137"/>
      <c r="CO1052" s="137"/>
      <c r="CP1052" s="137"/>
      <c r="CQ1052" s="137"/>
      <c r="CR1052" s="137"/>
      <c r="CS1052" s="137"/>
      <c r="CT1052" s="137"/>
      <c r="CU1052" s="137"/>
      <c r="CV1052" s="137"/>
      <c r="CW1052" s="137"/>
      <c r="CX1052" s="137"/>
      <c r="CY1052" s="137"/>
      <c r="CZ1052" s="137"/>
      <c r="DA1052" s="137"/>
      <c r="DB1052" s="137"/>
      <c r="DC1052" s="137"/>
      <c r="DD1052" s="137"/>
      <c r="DE1052" s="137"/>
      <c r="DF1052" s="137"/>
      <c r="DG1052" s="137"/>
      <c r="DH1052" s="137"/>
      <c r="DI1052" s="137"/>
      <c r="DJ1052" s="137"/>
      <c r="DK1052" s="137"/>
      <c r="DL1052" s="137"/>
      <c r="DM1052" s="137"/>
      <c r="DN1052" s="137"/>
      <c r="DO1052" s="137"/>
      <c r="DP1052" s="137"/>
      <c r="DQ1052" s="137"/>
      <c r="DR1052" s="137"/>
      <c r="DS1052" s="137"/>
      <c r="DT1052" s="137"/>
      <c r="DU1052" s="137"/>
      <c r="DV1052" s="137"/>
      <c r="DW1052" s="137"/>
      <c r="DX1052" s="137"/>
      <c r="DY1052" s="137"/>
      <c r="DZ1052" s="137"/>
      <c r="EA1052" s="137"/>
      <c r="EB1052" s="137"/>
      <c r="EC1052" s="137"/>
      <c r="ED1052" s="137"/>
      <c r="EE1052" s="137"/>
      <c r="EF1052" s="137"/>
      <c r="EG1052" s="137"/>
      <c r="EH1052" s="137"/>
      <c r="EI1052" s="137"/>
      <c r="EJ1052" s="137"/>
      <c r="EK1052" s="137"/>
      <c r="EL1052" s="137"/>
      <c r="EM1052" s="137"/>
      <c r="EN1052" s="137"/>
      <c r="EO1052" s="137"/>
      <c r="EP1052" s="137"/>
      <c r="EQ1052" s="137"/>
      <c r="ER1052" s="137"/>
      <c r="ES1052" s="137"/>
      <c r="ET1052" s="137"/>
      <c r="EU1052" s="137"/>
      <c r="EV1052" s="137"/>
      <c r="EW1052" s="137"/>
      <c r="EX1052" s="137"/>
      <c r="EY1052" s="137"/>
    </row>
    <row r="1053" spans="1:155">
      <c r="A1053" s="213"/>
      <c r="B1053" s="150"/>
      <c r="C1053" s="150"/>
      <c r="D1053" s="149"/>
      <c r="E1053" s="150"/>
      <c r="F1053" s="150"/>
      <c r="G1053" s="150"/>
      <c r="H1053" s="150"/>
      <c r="I1053" s="150"/>
      <c r="J1053" s="361"/>
      <c r="K1053" s="148"/>
      <c r="L1053" s="147"/>
      <c r="M1053" s="146"/>
      <c r="N1053" s="150"/>
      <c r="O1053" s="150"/>
      <c r="P1053" s="198"/>
      <c r="BX1053" s="137"/>
      <c r="BY1053" s="137"/>
      <c r="BZ1053" s="137"/>
      <c r="CA1053" s="137"/>
      <c r="CB1053" s="137"/>
      <c r="CC1053" s="137"/>
      <c r="CD1053" s="137"/>
      <c r="CE1053" s="137"/>
      <c r="CF1053" s="137"/>
      <c r="CG1053" s="137"/>
      <c r="CH1053" s="137"/>
      <c r="CI1053" s="137"/>
      <c r="CJ1053" s="137"/>
      <c r="CK1053" s="137"/>
      <c r="CL1053" s="137"/>
      <c r="CM1053" s="137"/>
      <c r="CN1053" s="137"/>
      <c r="CO1053" s="137"/>
      <c r="CP1053" s="137"/>
      <c r="CQ1053" s="137"/>
      <c r="CR1053" s="137"/>
      <c r="CS1053" s="137"/>
      <c r="CT1053" s="137"/>
      <c r="CU1053" s="137"/>
      <c r="CV1053" s="137"/>
      <c r="CW1053" s="137"/>
      <c r="CX1053" s="137"/>
      <c r="CY1053" s="137"/>
      <c r="CZ1053" s="137"/>
      <c r="DA1053" s="137"/>
      <c r="DB1053" s="137"/>
      <c r="DC1053" s="137"/>
      <c r="DD1053" s="137"/>
      <c r="DE1053" s="137"/>
      <c r="DF1053" s="137"/>
      <c r="DG1053" s="137"/>
      <c r="DH1053" s="137"/>
      <c r="DI1053" s="137"/>
      <c r="DJ1053" s="137"/>
      <c r="DK1053" s="137"/>
      <c r="DL1053" s="137"/>
      <c r="DM1053" s="137"/>
      <c r="DN1053" s="137"/>
      <c r="DO1053" s="137"/>
      <c r="DP1053" s="137"/>
      <c r="DQ1053" s="137"/>
      <c r="DR1053" s="137"/>
      <c r="DS1053" s="137"/>
      <c r="DT1053" s="137"/>
      <c r="DU1053" s="137"/>
      <c r="DV1053" s="137"/>
      <c r="DW1053" s="137"/>
      <c r="DX1053" s="137"/>
      <c r="DY1053" s="137"/>
      <c r="DZ1053" s="137"/>
      <c r="EA1053" s="137"/>
      <c r="EB1053" s="137"/>
      <c r="EC1053" s="137"/>
      <c r="ED1053" s="137"/>
      <c r="EE1053" s="137"/>
      <c r="EF1053" s="137"/>
      <c r="EG1053" s="137"/>
      <c r="EH1053" s="137"/>
      <c r="EI1053" s="137"/>
      <c r="EJ1053" s="137"/>
      <c r="EK1053" s="137"/>
      <c r="EL1053" s="137"/>
      <c r="EM1053" s="137"/>
      <c r="EN1053" s="137"/>
      <c r="EO1053" s="137"/>
      <c r="EP1053" s="137"/>
      <c r="EQ1053" s="137"/>
      <c r="ER1053" s="137"/>
      <c r="ES1053" s="137"/>
      <c r="ET1053" s="137"/>
      <c r="EU1053" s="137"/>
      <c r="EV1053" s="137"/>
      <c r="EW1053" s="137"/>
      <c r="EX1053" s="137"/>
      <c r="EY1053" s="137"/>
    </row>
    <row r="1054" spans="1:155" ht="18">
      <c r="A1054" s="723" t="s">
        <v>253</v>
      </c>
      <c r="B1054" s="723"/>
      <c r="C1054" s="723"/>
      <c r="D1054" s="723"/>
      <c r="E1054" s="723"/>
      <c r="F1054" s="723"/>
      <c r="G1054" s="723"/>
      <c r="H1054" s="723"/>
      <c r="I1054" s="723"/>
      <c r="J1054" s="723"/>
      <c r="K1054" s="723"/>
      <c r="L1054" s="723"/>
      <c r="M1054" s="723"/>
      <c r="N1054" s="723"/>
      <c r="O1054" s="723"/>
      <c r="P1054" s="723"/>
      <c r="BX1054" s="137"/>
      <c r="BY1054" s="137"/>
      <c r="BZ1054" s="137"/>
      <c r="CA1054" s="137"/>
      <c r="CB1054" s="137"/>
      <c r="CC1054" s="137"/>
      <c r="CD1054" s="137"/>
      <c r="CE1054" s="137"/>
      <c r="CF1054" s="137"/>
      <c r="CG1054" s="137"/>
      <c r="CH1054" s="137"/>
      <c r="CI1054" s="137"/>
      <c r="CJ1054" s="137"/>
      <c r="CK1054" s="137"/>
      <c r="CL1054" s="137"/>
      <c r="CM1054" s="137"/>
      <c r="CN1054" s="137"/>
      <c r="CO1054" s="137"/>
      <c r="CP1054" s="137"/>
      <c r="CQ1054" s="137"/>
      <c r="CR1054" s="137"/>
      <c r="CS1054" s="137"/>
      <c r="CT1054" s="137"/>
      <c r="CU1054" s="137"/>
      <c r="CV1054" s="137"/>
      <c r="CW1054" s="137"/>
      <c r="CX1054" s="137"/>
      <c r="CY1054" s="137"/>
      <c r="CZ1054" s="137"/>
      <c r="DA1054" s="137"/>
      <c r="DB1054" s="137"/>
      <c r="DC1054" s="137"/>
      <c r="DD1054" s="137"/>
      <c r="DE1054" s="137"/>
      <c r="DF1054" s="137"/>
      <c r="DG1054" s="137"/>
      <c r="DH1054" s="137"/>
      <c r="DI1054" s="137"/>
      <c r="DJ1054" s="137"/>
      <c r="DK1054" s="137"/>
      <c r="DL1054" s="137"/>
      <c r="DM1054" s="137"/>
      <c r="DN1054" s="137"/>
      <c r="DO1054" s="137"/>
      <c r="DP1054" s="137"/>
      <c r="DQ1054" s="137"/>
      <c r="DR1054" s="137"/>
      <c r="DS1054" s="137"/>
      <c r="DT1054" s="137"/>
      <c r="DU1054" s="137"/>
      <c r="DV1054" s="137"/>
      <c r="DW1054" s="137"/>
      <c r="DX1054" s="137"/>
      <c r="DY1054" s="137"/>
      <c r="DZ1054" s="137"/>
      <c r="EA1054" s="137"/>
      <c r="EB1054" s="137"/>
      <c r="EC1054" s="137"/>
      <c r="ED1054" s="137"/>
      <c r="EE1054" s="137"/>
      <c r="EF1054" s="137"/>
      <c r="EG1054" s="137"/>
      <c r="EH1054" s="137"/>
      <c r="EI1054" s="137"/>
      <c r="EJ1054" s="137"/>
      <c r="EK1054" s="137"/>
      <c r="EL1054" s="137"/>
      <c r="EM1054" s="137"/>
      <c r="EN1054" s="137"/>
      <c r="EO1054" s="137"/>
      <c r="EP1054" s="137"/>
      <c r="EQ1054" s="137"/>
      <c r="ER1054" s="137"/>
      <c r="ES1054" s="137"/>
      <c r="ET1054" s="137"/>
      <c r="EU1054" s="137"/>
      <c r="EV1054" s="137"/>
      <c r="EW1054" s="137"/>
      <c r="EX1054" s="137"/>
      <c r="EY1054" s="137"/>
    </row>
    <row r="1055" spans="1:155">
      <c r="A1055" s="213"/>
      <c r="B1055" s="150"/>
      <c r="C1055" s="150"/>
      <c r="D1055" s="149"/>
      <c r="E1055" s="150"/>
      <c r="F1055" s="150"/>
      <c r="G1055" s="150"/>
      <c r="H1055" s="150"/>
      <c r="I1055" s="150"/>
      <c r="J1055" s="361"/>
      <c r="K1055" s="148"/>
      <c r="L1055" s="147"/>
      <c r="M1055" s="146"/>
      <c r="N1055" s="150"/>
      <c r="O1055" s="150"/>
      <c r="P1055" s="198"/>
      <c r="BX1055" s="137"/>
      <c r="BY1055" s="137"/>
      <c r="BZ1055" s="137"/>
      <c r="CA1055" s="137"/>
      <c r="CB1055" s="137"/>
      <c r="CC1055" s="137"/>
      <c r="CD1055" s="137"/>
      <c r="CE1055" s="137"/>
      <c r="CF1055" s="137"/>
      <c r="CG1055" s="137"/>
      <c r="CH1055" s="137"/>
      <c r="CI1055" s="137"/>
      <c r="CJ1055" s="137"/>
      <c r="CK1055" s="137"/>
      <c r="CL1055" s="137"/>
      <c r="CM1055" s="137"/>
      <c r="CN1055" s="137"/>
      <c r="CO1055" s="137"/>
      <c r="CP1055" s="137"/>
      <c r="CQ1055" s="137"/>
      <c r="CR1055" s="137"/>
      <c r="CS1055" s="137"/>
      <c r="CT1055" s="137"/>
      <c r="CU1055" s="137"/>
      <c r="CV1055" s="137"/>
      <c r="CW1055" s="137"/>
      <c r="CX1055" s="137"/>
      <c r="CY1055" s="137"/>
      <c r="CZ1055" s="137"/>
      <c r="DA1055" s="137"/>
      <c r="DB1055" s="137"/>
      <c r="DC1055" s="137"/>
      <c r="DD1055" s="137"/>
      <c r="DE1055" s="137"/>
      <c r="DF1055" s="137"/>
      <c r="DG1055" s="137"/>
      <c r="DH1055" s="137"/>
      <c r="DI1055" s="137"/>
      <c r="DJ1055" s="137"/>
      <c r="DK1055" s="137"/>
      <c r="DL1055" s="137"/>
      <c r="DM1055" s="137"/>
      <c r="DN1055" s="137"/>
      <c r="DO1055" s="137"/>
      <c r="DP1055" s="137"/>
      <c r="DQ1055" s="137"/>
      <c r="DR1055" s="137"/>
      <c r="DS1055" s="137"/>
      <c r="DT1055" s="137"/>
      <c r="DU1055" s="137"/>
      <c r="DV1055" s="137"/>
      <c r="DW1055" s="137"/>
      <c r="DX1055" s="137"/>
      <c r="DY1055" s="137"/>
      <c r="DZ1055" s="137"/>
      <c r="EA1055" s="137"/>
      <c r="EB1055" s="137"/>
      <c r="EC1055" s="137"/>
      <c r="ED1055" s="137"/>
      <c r="EE1055" s="137"/>
      <c r="EF1055" s="137"/>
      <c r="EG1055" s="137"/>
      <c r="EH1055" s="137"/>
      <c r="EI1055" s="137"/>
      <c r="EJ1055" s="137"/>
      <c r="EK1055" s="137"/>
      <c r="EL1055" s="137"/>
      <c r="EM1055" s="137"/>
      <c r="EN1055" s="137"/>
      <c r="EO1055" s="137"/>
      <c r="EP1055" s="137"/>
      <c r="EQ1055" s="137"/>
      <c r="ER1055" s="137"/>
      <c r="ES1055" s="137"/>
      <c r="ET1055" s="137"/>
      <c r="EU1055" s="137"/>
      <c r="EV1055" s="137"/>
      <c r="EW1055" s="137"/>
      <c r="EX1055" s="137"/>
      <c r="EY1055" s="137"/>
    </row>
    <row r="1056" spans="1:155">
      <c r="A1056" s="213"/>
      <c r="B1056" s="720">
        <f>'Encodage réponses Es'!$B$1:$I$1</f>
        <v>0</v>
      </c>
      <c r="C1056" s="720"/>
      <c r="D1056" s="720"/>
      <c r="E1056" s="720"/>
      <c r="F1056" s="720"/>
      <c r="G1056" s="720"/>
      <c r="H1056" s="720"/>
      <c r="I1056" s="720"/>
      <c r="J1056" s="720"/>
      <c r="K1056" s="720"/>
      <c r="L1056" s="720"/>
      <c r="M1056" s="720"/>
      <c r="N1056" s="720"/>
      <c r="O1056" s="150"/>
      <c r="P1056" s="198"/>
      <c r="BX1056" s="137"/>
      <c r="BY1056" s="137"/>
      <c r="BZ1056" s="137"/>
      <c r="CA1056" s="137"/>
      <c r="CB1056" s="137"/>
      <c r="CC1056" s="137"/>
      <c r="CD1056" s="137"/>
      <c r="CE1056" s="137"/>
      <c r="CF1056" s="137"/>
      <c r="CG1056" s="137"/>
      <c r="CH1056" s="137"/>
      <c r="CI1056" s="137"/>
      <c r="CJ1056" s="137"/>
      <c r="CK1056" s="137"/>
      <c r="CL1056" s="137"/>
      <c r="CM1056" s="137"/>
      <c r="CN1056" s="137"/>
      <c r="CO1056" s="137"/>
      <c r="CP1056" s="137"/>
      <c r="CQ1056" s="137"/>
      <c r="CR1056" s="137"/>
      <c r="CS1056" s="137"/>
      <c r="CT1056" s="137"/>
      <c r="CU1056" s="137"/>
      <c r="CV1056" s="137"/>
      <c r="CW1056" s="137"/>
      <c r="CX1056" s="137"/>
      <c r="CY1056" s="137"/>
      <c r="CZ1056" s="137"/>
      <c r="DA1056" s="137"/>
      <c r="DB1056" s="137"/>
      <c r="DC1056" s="137"/>
      <c r="DD1056" s="137"/>
      <c r="DE1056" s="137"/>
      <c r="DF1056" s="137"/>
      <c r="DG1056" s="137"/>
      <c r="DH1056" s="137"/>
      <c r="DI1056" s="137"/>
      <c r="DJ1056" s="137"/>
      <c r="DK1056" s="137"/>
      <c r="DL1056" s="137"/>
      <c r="DM1056" s="137"/>
      <c r="DN1056" s="137"/>
      <c r="DO1056" s="137"/>
      <c r="DP1056" s="137"/>
      <c r="DQ1056" s="137"/>
      <c r="DR1056" s="137"/>
      <c r="DS1056" s="137"/>
      <c r="DT1056" s="137"/>
      <c r="DU1056" s="137"/>
      <c r="DV1056" s="137"/>
      <c r="DW1056" s="137"/>
      <c r="DX1056" s="137"/>
      <c r="DY1056" s="137"/>
      <c r="DZ1056" s="137"/>
      <c r="EA1056" s="137"/>
      <c r="EB1056" s="137"/>
      <c r="EC1056" s="137"/>
      <c r="ED1056" s="137"/>
      <c r="EE1056" s="137"/>
      <c r="EF1056" s="137"/>
      <c r="EG1056" s="137"/>
      <c r="EH1056" s="137"/>
      <c r="EI1056" s="137"/>
      <c r="EJ1056" s="137"/>
      <c r="EK1056" s="137"/>
      <c r="EL1056" s="137"/>
      <c r="EM1056" s="137"/>
      <c r="EN1056" s="137"/>
      <c r="EO1056" s="137"/>
      <c r="EP1056" s="137"/>
      <c r="EQ1056" s="137"/>
      <c r="ER1056" s="137"/>
      <c r="ES1056" s="137"/>
      <c r="ET1056" s="137"/>
      <c r="EU1056" s="137"/>
      <c r="EV1056" s="137"/>
      <c r="EW1056" s="137"/>
      <c r="EX1056" s="137"/>
      <c r="EY1056" s="137"/>
    </row>
    <row r="1057" spans="1:155" ht="27" customHeight="1">
      <c r="A1057" s="238" t="s">
        <v>44</v>
      </c>
      <c r="B1057" s="238">
        <f>'Encodage réponses Es'!$C$3</f>
        <v>0</v>
      </c>
      <c r="C1057" s="150"/>
      <c r="D1057" s="149"/>
      <c r="E1057" s="150"/>
      <c r="F1057" s="150"/>
      <c r="G1057" s="150"/>
      <c r="H1057" s="150"/>
      <c r="I1057" s="150"/>
      <c r="J1057" s="361"/>
      <c r="K1057" s="148"/>
      <c r="L1057" s="147"/>
      <c r="M1057" s="146"/>
      <c r="N1057" s="150"/>
      <c r="O1057" s="150"/>
      <c r="P1057" s="198"/>
      <c r="BX1057" s="137"/>
      <c r="BY1057" s="137"/>
      <c r="BZ1057" s="137"/>
      <c r="CA1057" s="137"/>
      <c r="CB1057" s="137"/>
      <c r="CC1057" s="137"/>
      <c r="CD1057" s="137"/>
      <c r="CE1057" s="137"/>
      <c r="CF1057" s="137"/>
      <c r="CG1057" s="137"/>
      <c r="CH1057" s="137"/>
      <c r="CI1057" s="137"/>
      <c r="CJ1057" s="137"/>
      <c r="CK1057" s="137"/>
      <c r="CL1057" s="137"/>
      <c r="CM1057" s="137"/>
      <c r="CN1057" s="137"/>
      <c r="CO1057" s="137"/>
      <c r="CP1057" s="137"/>
      <c r="CQ1057" s="137"/>
      <c r="CR1057" s="137"/>
      <c r="CS1057" s="137"/>
      <c r="CT1057" s="137"/>
      <c r="CU1057" s="137"/>
      <c r="CV1057" s="137"/>
      <c r="CW1057" s="137"/>
      <c r="CX1057" s="137"/>
      <c r="CY1057" s="137"/>
      <c r="CZ1057" s="137"/>
      <c r="DA1057" s="137"/>
      <c r="DB1057" s="137"/>
      <c r="DC1057" s="137"/>
      <c r="DD1057" s="137"/>
      <c r="DE1057" s="137"/>
      <c r="DF1057" s="137"/>
      <c r="DG1057" s="137"/>
      <c r="DH1057" s="137"/>
      <c r="DI1057" s="137"/>
      <c r="DJ1057" s="137"/>
      <c r="DK1057" s="137"/>
      <c r="DL1057" s="137"/>
      <c r="DM1057" s="137"/>
      <c r="DN1057" s="137"/>
      <c r="DO1057" s="137"/>
      <c r="DP1057" s="137"/>
      <c r="DQ1057" s="137"/>
      <c r="DR1057" s="137"/>
      <c r="DS1057" s="137"/>
      <c r="DT1057" s="137"/>
      <c r="DU1057" s="137"/>
      <c r="DV1057" s="137"/>
      <c r="DW1057" s="137"/>
      <c r="DX1057" s="137"/>
      <c r="DY1057" s="137"/>
      <c r="DZ1057" s="137"/>
      <c r="EA1057" s="137"/>
      <c r="EB1057" s="137"/>
      <c r="EC1057" s="137"/>
      <c r="ED1057" s="137"/>
      <c r="EE1057" s="137"/>
      <c r="EF1057" s="137"/>
      <c r="EG1057" s="137"/>
      <c r="EH1057" s="137"/>
      <c r="EI1057" s="137"/>
      <c r="EJ1057" s="137"/>
      <c r="EK1057" s="137"/>
      <c r="EL1057" s="137"/>
      <c r="EM1057" s="137"/>
      <c r="EN1057" s="137"/>
      <c r="EO1057" s="137"/>
      <c r="EP1057" s="137"/>
      <c r="EQ1057" s="137"/>
      <c r="ER1057" s="137"/>
      <c r="ES1057" s="137"/>
      <c r="ET1057" s="137"/>
      <c r="EU1057" s="137"/>
      <c r="EV1057" s="137"/>
      <c r="EW1057" s="137"/>
      <c r="EX1057" s="137"/>
      <c r="EY1057" s="137"/>
    </row>
    <row r="1058" spans="1:155" ht="15.5">
      <c r="A1058" s="724" t="str">
        <f>CONCATENATE("Synthèse des résultats de l'élève : ",Résultats!$E32," ",Résultats!$F32)</f>
        <v xml:space="preserve">Synthèse des résultats de l'élève :  </v>
      </c>
      <c r="B1058" s="724"/>
      <c r="C1058" s="724"/>
      <c r="D1058" s="724"/>
      <c r="E1058" s="724"/>
      <c r="F1058" s="724"/>
      <c r="G1058" s="724"/>
      <c r="H1058" s="724"/>
      <c r="I1058" s="724"/>
      <c r="J1058" s="724"/>
      <c r="K1058" s="724"/>
      <c r="L1058" s="237"/>
      <c r="M1058" s="718" t="str">
        <f>IF(Résultats!$J1057="Absent(e)","Absent(e)",IF(Résultats!$J1057="Incomplet","Incomplet",""))</f>
        <v/>
      </c>
      <c r="N1058" s="718"/>
      <c r="O1058" s="718"/>
      <c r="P1058" s="718"/>
      <c r="BX1058" s="137"/>
      <c r="BY1058" s="137"/>
      <c r="BZ1058" s="137"/>
      <c r="CA1058" s="137"/>
      <c r="CB1058" s="137"/>
      <c r="CC1058" s="137"/>
      <c r="CD1058" s="137"/>
      <c r="CE1058" s="137"/>
      <c r="CF1058" s="137"/>
      <c r="CG1058" s="137"/>
      <c r="CH1058" s="137"/>
      <c r="CI1058" s="137"/>
      <c r="CJ1058" s="137"/>
      <c r="CK1058" s="137"/>
      <c r="CL1058" s="137"/>
      <c r="CM1058" s="137"/>
      <c r="CN1058" s="137"/>
      <c r="CO1058" s="137"/>
      <c r="CP1058" s="137"/>
      <c r="CQ1058" s="137"/>
      <c r="CR1058" s="137"/>
      <c r="CS1058" s="137"/>
      <c r="CT1058" s="137"/>
      <c r="CU1058" s="137"/>
      <c r="CV1058" s="137"/>
      <c r="CW1058" s="137"/>
      <c r="CX1058" s="137"/>
      <c r="CY1058" s="137"/>
      <c r="CZ1058" s="137"/>
      <c r="DA1058" s="137"/>
      <c r="DB1058" s="137"/>
      <c r="DC1058" s="137"/>
      <c r="DD1058" s="137"/>
      <c r="DE1058" s="137"/>
      <c r="DF1058" s="137"/>
      <c r="DG1058" s="137"/>
      <c r="DH1058" s="137"/>
      <c r="DI1058" s="137"/>
      <c r="DJ1058" s="137"/>
      <c r="DK1058" s="137"/>
      <c r="DL1058" s="137"/>
      <c r="DM1058" s="137"/>
      <c r="DN1058" s="137"/>
      <c r="DO1058" s="137"/>
      <c r="DP1058" s="137"/>
      <c r="DQ1058" s="137"/>
      <c r="DR1058" s="137"/>
      <c r="DS1058" s="137"/>
      <c r="DT1058" s="137"/>
      <c r="DU1058" s="137"/>
      <c r="DV1058" s="137"/>
      <c r="DW1058" s="137"/>
      <c r="DX1058" s="137"/>
      <c r="DY1058" s="137"/>
      <c r="DZ1058" s="137"/>
      <c r="EA1058" s="137"/>
      <c r="EB1058" s="137"/>
      <c r="EC1058" s="137"/>
      <c r="ED1058" s="137"/>
      <c r="EE1058" s="137"/>
      <c r="EF1058" s="137"/>
      <c r="EG1058" s="137"/>
      <c r="EH1058" s="137"/>
      <c r="EI1058" s="137"/>
      <c r="EJ1058" s="137"/>
      <c r="EK1058" s="137"/>
      <c r="EL1058" s="137"/>
      <c r="EM1058" s="137"/>
      <c r="EN1058" s="137"/>
      <c r="EO1058" s="137"/>
      <c r="EP1058" s="137"/>
      <c r="EQ1058" s="137"/>
      <c r="ER1058" s="137"/>
      <c r="ES1058" s="137"/>
      <c r="ET1058" s="137"/>
      <c r="EU1058" s="137"/>
      <c r="EV1058" s="137"/>
      <c r="EW1058" s="137"/>
      <c r="EX1058" s="137"/>
      <c r="EY1058" s="137"/>
    </row>
    <row r="1059" spans="1:155" ht="15.5">
      <c r="A1059" s="236"/>
      <c r="B1059" s="235"/>
      <c r="C1059" s="150"/>
      <c r="D1059" s="149"/>
      <c r="E1059" s="150"/>
      <c r="F1059" s="150"/>
      <c r="G1059" s="150"/>
      <c r="H1059" s="150"/>
      <c r="I1059" s="150"/>
      <c r="J1059" s="361"/>
      <c r="K1059" s="148"/>
      <c r="L1059" s="147"/>
      <c r="M1059" s="146"/>
      <c r="N1059" s="150"/>
      <c r="O1059" s="150"/>
      <c r="P1059" s="198"/>
      <c r="BX1059" s="137"/>
      <c r="BY1059" s="137"/>
      <c r="BZ1059" s="137"/>
      <c r="CA1059" s="137"/>
      <c r="CB1059" s="137"/>
      <c r="CC1059" s="137"/>
      <c r="CD1059" s="137"/>
      <c r="CE1059" s="137"/>
      <c r="CF1059" s="137"/>
      <c r="CG1059" s="137"/>
      <c r="CH1059" s="137"/>
      <c r="CI1059" s="137"/>
      <c r="CJ1059" s="137"/>
      <c r="CK1059" s="137"/>
      <c r="CL1059" s="137"/>
      <c r="CM1059" s="137"/>
      <c r="CN1059" s="137"/>
      <c r="CO1059" s="137"/>
      <c r="CP1059" s="137"/>
      <c r="CQ1059" s="137"/>
      <c r="CR1059" s="137"/>
      <c r="CS1059" s="137"/>
      <c r="CT1059" s="137"/>
      <c r="CU1059" s="137"/>
      <c r="CV1059" s="137"/>
      <c r="CW1059" s="137"/>
      <c r="CX1059" s="137"/>
      <c r="CY1059" s="137"/>
      <c r="CZ1059" s="137"/>
      <c r="DA1059" s="137"/>
      <c r="DB1059" s="137"/>
      <c r="DC1059" s="137"/>
      <c r="DD1059" s="137"/>
      <c r="DE1059" s="137"/>
      <c r="DF1059" s="137"/>
      <c r="DG1059" s="137"/>
      <c r="DH1059" s="137"/>
      <c r="DI1059" s="137"/>
      <c r="DJ1059" s="137"/>
      <c r="DK1059" s="137"/>
      <c r="DL1059" s="137"/>
      <c r="DM1059" s="137"/>
      <c r="DN1059" s="137"/>
      <c r="DO1059" s="137"/>
      <c r="DP1059" s="137"/>
      <c r="DQ1059" s="137"/>
      <c r="DR1059" s="137"/>
      <c r="DS1059" s="137"/>
      <c r="DT1059" s="137"/>
      <c r="DU1059" s="137"/>
      <c r="DV1059" s="137"/>
      <c r="DW1059" s="137"/>
      <c r="DX1059" s="137"/>
      <c r="DY1059" s="137"/>
      <c r="DZ1059" s="137"/>
      <c r="EA1059" s="137"/>
      <c r="EB1059" s="137"/>
      <c r="EC1059" s="137"/>
      <c r="ED1059" s="137"/>
      <c r="EE1059" s="137"/>
      <c r="EF1059" s="137"/>
      <c r="EG1059" s="137"/>
      <c r="EH1059" s="137"/>
      <c r="EI1059" s="137"/>
      <c r="EJ1059" s="137"/>
      <c r="EK1059" s="137"/>
      <c r="EL1059" s="137"/>
      <c r="EM1059" s="137"/>
      <c r="EN1059" s="137"/>
      <c r="EO1059" s="137"/>
      <c r="EP1059" s="137"/>
      <c r="EQ1059" s="137"/>
      <c r="ER1059" s="137"/>
      <c r="ES1059" s="137"/>
      <c r="ET1059" s="137"/>
      <c r="EU1059" s="137"/>
      <c r="EV1059" s="137"/>
      <c r="EW1059" s="137"/>
      <c r="EX1059" s="137"/>
      <c r="EY1059" s="137"/>
    </row>
    <row r="1060" spans="1:155" s="173" customFormat="1" ht="18" customHeight="1">
      <c r="A1060" s="234" t="s">
        <v>47</v>
      </c>
      <c r="B1060" s="233"/>
      <c r="C1060" s="362"/>
      <c r="D1060" s="228"/>
      <c r="E1060" s="232"/>
      <c r="F1060" s="232"/>
      <c r="G1060" s="232"/>
      <c r="H1060" s="232"/>
      <c r="I1060" s="232"/>
      <c r="J1060" s="231"/>
      <c r="K1060" s="230"/>
      <c r="L1060" s="229"/>
      <c r="M1060" s="228"/>
      <c r="N1060" s="227" t="str">
        <f>IF(OR(Résultats!$J32="Absent(e)",Résultats!$J32="Incomplet"),"",Résultats!$J32)</f>
        <v/>
      </c>
      <c r="O1060" s="226" t="str">
        <f>"/"</f>
        <v>/</v>
      </c>
      <c r="P1060" s="225">
        <f>Résultats!$J$4</f>
        <v>80</v>
      </c>
      <c r="Q1060" s="174"/>
      <c r="R1060" s="174"/>
      <c r="S1060" s="174"/>
      <c r="T1060" s="174"/>
      <c r="U1060" s="174"/>
      <c r="V1060" s="174"/>
      <c r="W1060" s="174"/>
      <c r="X1060" s="174"/>
      <c r="Y1060" s="174"/>
      <c r="Z1060" s="174"/>
      <c r="AA1060" s="174"/>
      <c r="AB1060" s="174"/>
      <c r="AC1060" s="174"/>
      <c r="AD1060" s="174"/>
      <c r="AE1060" s="174"/>
      <c r="AF1060" s="174"/>
      <c r="AG1060" s="174"/>
      <c r="AH1060" s="174"/>
      <c r="AI1060" s="174"/>
      <c r="AJ1060" s="174"/>
      <c r="AK1060" s="174"/>
      <c r="AL1060" s="174"/>
      <c r="AM1060" s="174"/>
      <c r="AN1060" s="174"/>
    </row>
    <row r="1061" spans="1:155" ht="14">
      <c r="A1061" s="224"/>
      <c r="B1061" s="221"/>
      <c r="C1061" s="220"/>
      <c r="D1061" s="219"/>
      <c r="E1061" s="218"/>
      <c r="F1061" s="218"/>
      <c r="G1061" s="218"/>
      <c r="H1061" s="218"/>
      <c r="I1061" s="218"/>
      <c r="J1061" s="217"/>
      <c r="K1061" s="216"/>
      <c r="L1061" s="215"/>
      <c r="M1061" s="214"/>
      <c r="N1061" s="219"/>
      <c r="O1061" s="219"/>
      <c r="P1061" s="223"/>
      <c r="BX1061" s="137"/>
      <c r="BY1061" s="137"/>
      <c r="BZ1061" s="137"/>
      <c r="CA1061" s="137"/>
      <c r="CB1061" s="137"/>
      <c r="CC1061" s="137"/>
      <c r="CD1061" s="137"/>
      <c r="CE1061" s="137"/>
      <c r="CF1061" s="137"/>
      <c r="CG1061" s="137"/>
      <c r="CH1061" s="137"/>
      <c r="CI1061" s="137"/>
      <c r="CJ1061" s="137"/>
      <c r="CK1061" s="137"/>
      <c r="CL1061" s="137"/>
      <c r="CM1061" s="137"/>
      <c r="CN1061" s="137"/>
      <c r="CO1061" s="137"/>
      <c r="CP1061" s="137"/>
      <c r="CQ1061" s="137"/>
      <c r="CR1061" s="137"/>
      <c r="CS1061" s="137"/>
      <c r="CT1061" s="137"/>
      <c r="CU1061" s="137"/>
      <c r="CV1061" s="137"/>
      <c r="CW1061" s="137"/>
      <c r="CX1061" s="137"/>
      <c r="CY1061" s="137"/>
      <c r="CZ1061" s="137"/>
      <c r="DA1061" s="137"/>
      <c r="DB1061" s="137"/>
      <c r="DC1061" s="137"/>
      <c r="DD1061" s="137"/>
      <c r="DE1061" s="137"/>
      <c r="DF1061" s="137"/>
      <c r="DG1061" s="137"/>
      <c r="DH1061" s="137"/>
      <c r="DI1061" s="137"/>
      <c r="DJ1061" s="137"/>
      <c r="DK1061" s="137"/>
      <c r="DL1061" s="137"/>
      <c r="DM1061" s="137"/>
      <c r="DN1061" s="137"/>
      <c r="DO1061" s="137"/>
      <c r="DP1061" s="137"/>
      <c r="DQ1061" s="137"/>
      <c r="DR1061" s="137"/>
      <c r="DS1061" s="137"/>
      <c r="DT1061" s="137"/>
      <c r="DU1061" s="137"/>
      <c r="DV1061" s="137"/>
      <c r="DW1061" s="137"/>
      <c r="DX1061" s="137"/>
      <c r="DY1061" s="137"/>
      <c r="DZ1061" s="137"/>
      <c r="EA1061" s="137"/>
      <c r="EB1061" s="137"/>
      <c r="EC1061" s="137"/>
      <c r="ED1061" s="137"/>
      <c r="EE1061" s="137"/>
      <c r="EF1061" s="137"/>
      <c r="EG1061" s="137"/>
      <c r="EH1061" s="137"/>
      <c r="EI1061" s="137"/>
      <c r="EJ1061" s="137"/>
      <c r="EK1061" s="137"/>
      <c r="EL1061" s="137"/>
      <c r="EM1061" s="137"/>
      <c r="EN1061" s="137"/>
      <c r="EO1061" s="137"/>
      <c r="EP1061" s="137"/>
      <c r="EQ1061" s="137"/>
      <c r="ER1061" s="137"/>
      <c r="ES1061" s="137"/>
      <c r="ET1061" s="137"/>
      <c r="EU1061" s="137"/>
      <c r="EV1061" s="137"/>
      <c r="EW1061" s="137"/>
      <c r="EX1061" s="137"/>
      <c r="EY1061" s="137"/>
    </row>
    <row r="1062" spans="1:155" ht="15.5">
      <c r="A1062" s="222"/>
      <c r="B1062" s="221"/>
      <c r="C1062" s="220"/>
      <c r="D1062" s="219"/>
      <c r="E1062" s="218"/>
      <c r="F1062" s="218"/>
      <c r="G1062" s="218"/>
      <c r="H1062" s="218"/>
      <c r="I1062" s="218"/>
      <c r="J1062" s="217"/>
      <c r="K1062" s="216"/>
      <c r="L1062" s="215"/>
      <c r="M1062" s="214"/>
      <c r="N1062" s="719" t="str">
        <f>IF(N1060="","",N1060/P1060)</f>
        <v/>
      </c>
      <c r="O1062" s="719"/>
      <c r="P1062" s="719"/>
      <c r="BX1062" s="137"/>
      <c r="BY1062" s="137"/>
      <c r="BZ1062" s="137"/>
      <c r="CA1062" s="137"/>
      <c r="CB1062" s="137"/>
      <c r="CC1062" s="137"/>
      <c r="CD1062" s="137"/>
      <c r="CE1062" s="137"/>
      <c r="CF1062" s="137"/>
      <c r="CG1062" s="137"/>
      <c r="CH1062" s="137"/>
      <c r="CI1062" s="137"/>
      <c r="CJ1062" s="137"/>
      <c r="CK1062" s="137"/>
      <c r="CL1062" s="137"/>
      <c r="CM1062" s="137"/>
      <c r="CN1062" s="137"/>
      <c r="CO1062" s="137"/>
      <c r="CP1062" s="137"/>
      <c r="CQ1062" s="137"/>
      <c r="CR1062" s="137"/>
      <c r="CS1062" s="137"/>
      <c r="CT1062" s="137"/>
      <c r="CU1062" s="137"/>
      <c r="CV1062" s="137"/>
      <c r="CW1062" s="137"/>
      <c r="CX1062" s="137"/>
      <c r="CY1062" s="137"/>
      <c r="CZ1062" s="137"/>
      <c r="DA1062" s="137"/>
      <c r="DB1062" s="137"/>
      <c r="DC1062" s="137"/>
      <c r="DD1062" s="137"/>
      <c r="DE1062" s="137"/>
      <c r="DF1062" s="137"/>
      <c r="DG1062" s="137"/>
      <c r="DH1062" s="137"/>
      <c r="DI1062" s="137"/>
      <c r="DJ1062" s="137"/>
      <c r="DK1062" s="137"/>
      <c r="DL1062" s="137"/>
      <c r="DM1062" s="137"/>
      <c r="DN1062" s="137"/>
      <c r="DO1062" s="137"/>
      <c r="DP1062" s="137"/>
      <c r="DQ1062" s="137"/>
      <c r="DR1062" s="137"/>
      <c r="DS1062" s="137"/>
      <c r="DT1062" s="137"/>
      <c r="DU1062" s="137"/>
      <c r="DV1062" s="137"/>
      <c r="DW1062" s="137"/>
      <c r="DX1062" s="137"/>
      <c r="DY1062" s="137"/>
      <c r="DZ1062" s="137"/>
      <c r="EA1062" s="137"/>
      <c r="EB1062" s="137"/>
      <c r="EC1062" s="137"/>
      <c r="ED1062" s="137"/>
      <c r="EE1062" s="137"/>
      <c r="EF1062" s="137"/>
      <c r="EG1062" s="137"/>
      <c r="EH1062" s="137"/>
      <c r="EI1062" s="137"/>
      <c r="EJ1062" s="137"/>
      <c r="EK1062" s="137"/>
      <c r="EL1062" s="137"/>
      <c r="EM1062" s="137"/>
      <c r="EN1062" s="137"/>
      <c r="EO1062" s="137"/>
      <c r="EP1062" s="137"/>
      <c r="EQ1062" s="137"/>
      <c r="ER1062" s="137"/>
      <c r="ES1062" s="137"/>
      <c r="ET1062" s="137"/>
      <c r="EU1062" s="137"/>
      <c r="EV1062" s="137"/>
      <c r="EW1062" s="137"/>
      <c r="EX1062" s="137"/>
      <c r="EY1062" s="137"/>
    </row>
    <row r="1063" spans="1:155">
      <c r="A1063" s="213"/>
      <c r="B1063" s="150"/>
      <c r="C1063" s="150"/>
      <c r="D1063" s="149"/>
      <c r="E1063" s="150"/>
      <c r="F1063" s="150"/>
      <c r="G1063" s="150"/>
      <c r="H1063" s="150"/>
      <c r="I1063" s="150"/>
      <c r="J1063" s="361"/>
      <c r="K1063" s="148"/>
      <c r="L1063" s="147"/>
      <c r="M1063" s="212"/>
      <c r="N1063" s="149"/>
      <c r="O1063" s="149"/>
      <c r="P1063" s="198"/>
      <c r="BX1063" s="137"/>
      <c r="BY1063" s="137"/>
      <c r="BZ1063" s="137"/>
      <c r="CA1063" s="137"/>
      <c r="CB1063" s="137"/>
      <c r="CC1063" s="137"/>
      <c r="CD1063" s="137"/>
      <c r="CE1063" s="137"/>
      <c r="CF1063" s="137"/>
      <c r="CG1063" s="137"/>
      <c r="CH1063" s="137"/>
      <c r="CI1063" s="137"/>
      <c r="CJ1063" s="137"/>
      <c r="CK1063" s="137"/>
      <c r="CL1063" s="137"/>
      <c r="CM1063" s="137"/>
      <c r="CN1063" s="137"/>
      <c r="CO1063" s="137"/>
      <c r="CP1063" s="137"/>
      <c r="CQ1063" s="137"/>
      <c r="CR1063" s="137"/>
      <c r="CS1063" s="137"/>
      <c r="CT1063" s="137"/>
      <c r="CU1063" s="137"/>
      <c r="CV1063" s="137"/>
      <c r="CW1063" s="137"/>
      <c r="CX1063" s="137"/>
      <c r="CY1063" s="137"/>
      <c r="CZ1063" s="137"/>
      <c r="DA1063" s="137"/>
      <c r="DB1063" s="137"/>
      <c r="DC1063" s="137"/>
      <c r="DD1063" s="137"/>
      <c r="DE1063" s="137"/>
      <c r="DF1063" s="137"/>
      <c r="DG1063" s="137"/>
      <c r="DH1063" s="137"/>
      <c r="DI1063" s="137"/>
      <c r="DJ1063" s="137"/>
      <c r="DK1063" s="137"/>
      <c r="DL1063" s="137"/>
      <c r="DM1063" s="137"/>
      <c r="DN1063" s="137"/>
      <c r="DO1063" s="137"/>
      <c r="DP1063" s="137"/>
      <c r="DQ1063" s="137"/>
      <c r="DR1063" s="137"/>
      <c r="DS1063" s="137"/>
      <c r="DT1063" s="137"/>
      <c r="DU1063" s="137"/>
      <c r="DV1063" s="137"/>
      <c r="DW1063" s="137"/>
      <c r="DX1063" s="137"/>
      <c r="DY1063" s="137"/>
      <c r="DZ1063" s="137"/>
      <c r="EA1063" s="137"/>
      <c r="EB1063" s="137"/>
      <c r="EC1063" s="137"/>
      <c r="ED1063" s="137"/>
      <c r="EE1063" s="137"/>
      <c r="EF1063" s="137"/>
      <c r="EG1063" s="137"/>
      <c r="EH1063" s="137"/>
      <c r="EI1063" s="137"/>
      <c r="EJ1063" s="137"/>
      <c r="EK1063" s="137"/>
      <c r="EL1063" s="137"/>
      <c r="EM1063" s="137"/>
      <c r="EN1063" s="137"/>
      <c r="EO1063" s="137"/>
      <c r="EP1063" s="137"/>
      <c r="EQ1063" s="137"/>
      <c r="ER1063" s="137"/>
      <c r="ES1063" s="137"/>
      <c r="ET1063" s="137"/>
      <c r="EU1063" s="137"/>
      <c r="EV1063" s="137"/>
      <c r="EW1063" s="137"/>
      <c r="EX1063" s="137"/>
      <c r="EY1063" s="137"/>
    </row>
    <row r="1064" spans="1:155" s="173" customFormat="1" ht="27" customHeight="1">
      <c r="A1064" s="183" t="s">
        <v>57</v>
      </c>
      <c r="B1064" s="182"/>
      <c r="C1064" s="181"/>
      <c r="D1064" s="181"/>
      <c r="E1064" s="180"/>
      <c r="F1064" s="180"/>
      <c r="G1064" s="180"/>
      <c r="H1064" s="179"/>
      <c r="I1064" s="179"/>
      <c r="J1064" s="706" t="str">
        <f>IF(Résultats!$M32="","",Résultats!$M32)</f>
        <v/>
      </c>
      <c r="K1064" s="706"/>
      <c r="L1064" s="706"/>
      <c r="M1064" s="178" t="str">
        <f>"/"</f>
        <v>/</v>
      </c>
      <c r="N1064" s="177">
        <f>Résultats!$M$4</f>
        <v>40</v>
      </c>
      <c r="O1064" s="176"/>
      <c r="P1064" s="175" t="str">
        <f>IF(OR(J1064="",J1064="Absent(e)",J1064="Incomplet"),"",J1064/N1064)</f>
        <v/>
      </c>
      <c r="Q1064" s="174"/>
      <c r="R1064" s="174"/>
      <c r="S1064" s="174"/>
      <c r="T1064" s="174"/>
      <c r="U1064" s="174"/>
      <c r="V1064" s="174"/>
      <c r="W1064" s="174"/>
      <c r="X1064" s="174"/>
      <c r="Y1064" s="174"/>
      <c r="Z1064" s="174"/>
      <c r="AA1064" s="174"/>
      <c r="AB1064" s="174"/>
      <c r="AC1064" s="174"/>
      <c r="AD1064" s="174"/>
      <c r="AE1064" s="174"/>
      <c r="AF1064" s="174"/>
      <c r="AG1064" s="174"/>
      <c r="AH1064" s="174"/>
      <c r="AI1064" s="174"/>
      <c r="AJ1064" s="174"/>
      <c r="AK1064" s="174"/>
      <c r="AL1064" s="174"/>
      <c r="AM1064" s="174"/>
      <c r="AN1064" s="174"/>
    </row>
    <row r="1065" spans="1:155" s="173" customFormat="1" ht="18" customHeight="1">
      <c r="A1065" s="707" t="s">
        <v>73</v>
      </c>
      <c r="B1065" s="708"/>
      <c r="C1065" s="708"/>
      <c r="D1065" s="708"/>
      <c r="E1065" s="708"/>
      <c r="F1065" s="358"/>
      <c r="G1065" s="358"/>
      <c r="H1065" s="709" t="str">
        <f>IF(OR(Résultats!$AA32="Absent(e)",Résultats!$AA32="Incomplet"),"",Résultats!$AA32)</f>
        <v/>
      </c>
      <c r="I1065" s="709"/>
      <c r="J1065" s="168" t="str">
        <f>"/"</f>
        <v>/</v>
      </c>
      <c r="K1065" s="167">
        <f>Résultats!$AA$2</f>
        <v>19</v>
      </c>
      <c r="L1065" s="191"/>
      <c r="M1065" s="191"/>
      <c r="N1065" s="190"/>
      <c r="O1065" s="323"/>
      <c r="P1065" s="188"/>
      <c r="R1065" s="174"/>
      <c r="S1065" s="174"/>
      <c r="T1065" s="174"/>
      <c r="U1065" s="174"/>
      <c r="V1065" s="174"/>
      <c r="W1065" s="174"/>
      <c r="X1065" s="174"/>
      <c r="Y1065" s="174"/>
      <c r="Z1065" s="174"/>
      <c r="AA1065" s="174"/>
      <c r="AB1065" s="174"/>
      <c r="AC1065" s="174"/>
      <c r="AD1065" s="174"/>
      <c r="AE1065" s="174"/>
      <c r="AF1065" s="174"/>
      <c r="AG1065" s="174"/>
      <c r="AH1065" s="174"/>
      <c r="AI1065" s="174"/>
      <c r="AJ1065" s="174"/>
      <c r="AK1065" s="174"/>
      <c r="AL1065" s="174"/>
      <c r="AM1065" s="174"/>
      <c r="AN1065" s="174"/>
    </row>
    <row r="1066" spans="1:155" s="173" customFormat="1" ht="13.5" customHeight="1">
      <c r="A1066" s="197" t="s">
        <v>139</v>
      </c>
      <c r="B1066" s="196"/>
      <c r="C1066" s="196"/>
      <c r="D1066" s="196"/>
      <c r="E1066" s="196"/>
      <c r="F1066" s="196"/>
      <c r="G1066" s="196"/>
      <c r="H1066" s="195"/>
      <c r="I1066" s="194"/>
      <c r="J1066" s="193"/>
      <c r="K1066" s="192"/>
      <c r="L1066" s="191"/>
      <c r="M1066" s="191"/>
      <c r="N1066" s="190"/>
      <c r="O1066" s="323"/>
      <c r="P1066" s="188"/>
      <c r="R1066" s="174"/>
      <c r="S1066" s="174"/>
      <c r="T1066" s="174"/>
      <c r="U1066" s="174"/>
      <c r="V1066" s="174"/>
      <c r="W1066" s="174"/>
      <c r="X1066" s="174"/>
      <c r="Y1066" s="174"/>
      <c r="Z1066" s="174"/>
      <c r="AA1066" s="174"/>
      <c r="AB1066" s="174"/>
      <c r="AC1066" s="174"/>
      <c r="AD1066" s="174"/>
      <c r="AE1066" s="174"/>
      <c r="AF1066" s="174"/>
      <c r="AG1066" s="174"/>
      <c r="AH1066" s="174"/>
      <c r="AI1066" s="174"/>
      <c r="AJ1066" s="174"/>
      <c r="AK1066" s="174"/>
      <c r="AL1066" s="174"/>
      <c r="AM1066" s="174"/>
      <c r="AN1066" s="174"/>
    </row>
    <row r="1067" spans="1:155" s="173" customFormat="1" ht="13.5" customHeight="1">
      <c r="A1067" s="197" t="s">
        <v>142</v>
      </c>
      <c r="B1067" s="196"/>
      <c r="C1067" s="196"/>
      <c r="D1067" s="196"/>
      <c r="E1067" s="196"/>
      <c r="F1067" s="196"/>
      <c r="G1067" s="196"/>
      <c r="H1067" s="195"/>
      <c r="I1067" s="194"/>
      <c r="J1067" s="193"/>
      <c r="K1067" s="192"/>
      <c r="L1067" s="191"/>
      <c r="M1067" s="191"/>
      <c r="N1067" s="190"/>
      <c r="O1067" s="323"/>
      <c r="P1067" s="188"/>
      <c r="R1067" s="174"/>
      <c r="S1067" s="174"/>
      <c r="T1067" s="174"/>
      <c r="U1067" s="174"/>
      <c r="V1067" s="174"/>
      <c r="W1067" s="174"/>
      <c r="X1067" s="174"/>
      <c r="Y1067" s="174"/>
      <c r="Z1067" s="174"/>
      <c r="AA1067" s="174"/>
      <c r="AB1067" s="174"/>
      <c r="AC1067" s="174"/>
      <c r="AD1067" s="174"/>
      <c r="AE1067" s="174"/>
      <c r="AF1067" s="174"/>
      <c r="AG1067" s="174"/>
      <c r="AH1067" s="174"/>
      <c r="AI1067" s="174"/>
      <c r="AJ1067" s="174"/>
      <c r="AK1067" s="174"/>
      <c r="AL1067" s="174"/>
      <c r="AM1067" s="174"/>
      <c r="AN1067" s="174"/>
    </row>
    <row r="1068" spans="1:155" s="186" customFormat="1" ht="13.5" customHeight="1">
      <c r="A1068" s="197" t="s">
        <v>74</v>
      </c>
      <c r="B1068" s="211"/>
      <c r="C1068" s="211"/>
      <c r="D1068" s="211"/>
      <c r="E1068" s="211"/>
      <c r="F1068" s="211"/>
      <c r="G1068" s="211"/>
      <c r="H1068" s="210"/>
      <c r="I1068" s="209"/>
      <c r="J1068" s="208"/>
      <c r="K1068" s="208"/>
      <c r="L1068" s="208"/>
      <c r="M1068" s="208"/>
      <c r="N1068" s="207"/>
      <c r="O1068" s="324"/>
      <c r="P1068" s="205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</row>
    <row r="1069" spans="1:155" s="186" customFormat="1" ht="13.5" customHeight="1">
      <c r="A1069" s="197" t="s">
        <v>84</v>
      </c>
      <c r="B1069" s="211"/>
      <c r="C1069" s="211"/>
      <c r="D1069" s="211"/>
      <c r="E1069" s="211"/>
      <c r="F1069" s="211"/>
      <c r="G1069" s="211"/>
      <c r="H1069" s="210"/>
      <c r="I1069" s="209"/>
      <c r="J1069" s="208"/>
      <c r="K1069" s="208"/>
      <c r="L1069" s="208"/>
      <c r="M1069" s="208"/>
      <c r="N1069" s="207"/>
      <c r="O1069" s="324"/>
      <c r="P1069" s="205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</row>
    <row r="1070" spans="1:155" s="203" customFormat="1" ht="13.5" customHeight="1">
      <c r="A1070" s="197" t="s">
        <v>75</v>
      </c>
      <c r="B1070" s="211"/>
      <c r="C1070" s="211"/>
      <c r="D1070" s="211"/>
      <c r="E1070" s="211"/>
      <c r="F1070" s="211"/>
      <c r="G1070" s="211"/>
      <c r="H1070" s="210"/>
      <c r="I1070" s="209"/>
      <c r="J1070" s="208"/>
      <c r="K1070" s="208"/>
      <c r="L1070" s="208"/>
      <c r="M1070" s="208"/>
      <c r="N1070" s="207"/>
      <c r="O1070" s="324"/>
      <c r="P1070" s="205"/>
      <c r="R1070" s="204"/>
      <c r="S1070" s="204"/>
      <c r="T1070" s="204"/>
      <c r="U1070" s="204"/>
      <c r="V1070" s="204"/>
      <c r="W1070" s="204"/>
      <c r="X1070" s="204"/>
      <c r="Y1070" s="204"/>
      <c r="Z1070" s="204"/>
      <c r="AA1070" s="204"/>
      <c r="AB1070" s="204"/>
      <c r="AC1070" s="204"/>
      <c r="AD1070" s="204"/>
      <c r="AE1070" s="204"/>
      <c r="AF1070" s="204"/>
      <c r="AG1070" s="204"/>
      <c r="AH1070" s="204"/>
      <c r="AI1070" s="204"/>
      <c r="AJ1070" s="204"/>
      <c r="AK1070" s="204"/>
      <c r="AL1070" s="204"/>
      <c r="AM1070" s="204"/>
      <c r="AN1070" s="204"/>
    </row>
    <row r="1071" spans="1:155" ht="30" customHeight="1">
      <c r="A1071" s="703" t="s">
        <v>54</v>
      </c>
      <c r="B1071" s="704"/>
      <c r="C1071" s="704"/>
      <c r="D1071" s="704"/>
      <c r="E1071" s="704"/>
      <c r="F1071" s="360"/>
      <c r="G1071" s="360"/>
      <c r="H1071" s="705" t="str">
        <f>IF(OR(Résultats!$AN32="Absent(e)",Résultats!$AN32="Incomplet"),"",Résultats!$AN32)</f>
        <v/>
      </c>
      <c r="I1071" s="705"/>
      <c r="J1071" s="172" t="str">
        <f>"/"</f>
        <v>/</v>
      </c>
      <c r="K1071" s="171">
        <f>Résultats!$AN$2</f>
        <v>21</v>
      </c>
      <c r="L1071" s="202"/>
      <c r="M1071" s="202"/>
      <c r="N1071" s="201"/>
      <c r="O1071" s="200"/>
      <c r="P1071" s="199"/>
      <c r="Q1071" s="137"/>
      <c r="R1071" s="137"/>
      <c r="S1071" s="137"/>
      <c r="T1071" s="137"/>
      <c r="U1071" s="137"/>
      <c r="V1071" s="137"/>
      <c r="W1071" s="137"/>
      <c r="X1071" s="137"/>
      <c r="Y1071" s="137"/>
      <c r="Z1071" s="137"/>
      <c r="AA1071" s="137"/>
      <c r="AB1071" s="137"/>
      <c r="AC1071" s="137"/>
      <c r="AD1071" s="137"/>
      <c r="AE1071" s="137"/>
      <c r="AF1071" s="137"/>
      <c r="AG1071" s="137"/>
      <c r="AH1071" s="137"/>
      <c r="AI1071" s="137"/>
      <c r="AJ1071" s="137"/>
      <c r="AK1071" s="137"/>
      <c r="AL1071" s="137"/>
      <c r="AM1071" s="137"/>
      <c r="AN1071" s="137"/>
      <c r="BX1071" s="137"/>
      <c r="BY1071" s="137"/>
      <c r="BZ1071" s="137"/>
      <c r="CA1071" s="137"/>
      <c r="CB1071" s="137"/>
      <c r="CC1071" s="137"/>
      <c r="CD1071" s="137"/>
      <c r="CE1071" s="137"/>
      <c r="CF1071" s="137"/>
      <c r="CG1071" s="137"/>
      <c r="CH1071" s="137"/>
      <c r="CI1071" s="137"/>
      <c r="CJ1071" s="137"/>
      <c r="CK1071" s="137"/>
      <c r="CL1071" s="137"/>
      <c r="CM1071" s="137"/>
      <c r="CN1071" s="137"/>
      <c r="CO1071" s="137"/>
      <c r="CP1071" s="137"/>
      <c r="CQ1071" s="137"/>
      <c r="CR1071" s="137"/>
      <c r="CS1071" s="137"/>
      <c r="CT1071" s="137"/>
      <c r="CU1071" s="137"/>
      <c r="CV1071" s="137"/>
      <c r="CW1071" s="137"/>
      <c r="CX1071" s="137"/>
      <c r="CY1071" s="137"/>
      <c r="CZ1071" s="137"/>
      <c r="DA1071" s="137"/>
      <c r="DB1071" s="137"/>
      <c r="DC1071" s="137"/>
      <c r="DD1071" s="137"/>
      <c r="DE1071" s="137"/>
      <c r="DF1071" s="137"/>
      <c r="DG1071" s="137"/>
      <c r="DH1071" s="137"/>
      <c r="DI1071" s="137"/>
      <c r="DJ1071" s="137"/>
      <c r="DK1071" s="137"/>
      <c r="DL1071" s="137"/>
      <c r="DM1071" s="137"/>
      <c r="DN1071" s="137"/>
      <c r="DO1071" s="137"/>
      <c r="DP1071" s="137"/>
      <c r="DQ1071" s="137"/>
      <c r="DR1071" s="137"/>
      <c r="DS1071" s="137"/>
      <c r="DT1071" s="137"/>
      <c r="DU1071" s="137"/>
      <c r="DV1071" s="137"/>
      <c r="DW1071" s="137"/>
      <c r="DX1071" s="137"/>
      <c r="DY1071" s="137"/>
      <c r="DZ1071" s="137"/>
      <c r="EA1071" s="137"/>
      <c r="EB1071" s="137"/>
      <c r="EC1071" s="137"/>
      <c r="ED1071" s="137"/>
      <c r="EE1071" s="137"/>
      <c r="EF1071" s="137"/>
      <c r="EG1071" s="137"/>
      <c r="EH1071" s="137"/>
      <c r="EI1071" s="137"/>
      <c r="EJ1071" s="137"/>
      <c r="EK1071" s="137"/>
      <c r="EL1071" s="137"/>
      <c r="EM1071" s="137"/>
      <c r="EN1071" s="137"/>
      <c r="EO1071" s="137"/>
      <c r="EP1071" s="137"/>
      <c r="EQ1071" s="137"/>
      <c r="ER1071" s="137"/>
      <c r="ES1071" s="137"/>
      <c r="ET1071" s="137"/>
      <c r="EU1071" s="137"/>
      <c r="EV1071" s="137"/>
      <c r="EW1071" s="137"/>
      <c r="EX1071" s="137"/>
      <c r="EY1071" s="137"/>
    </row>
    <row r="1072" spans="1:155" s="151" customFormat="1" ht="13.5" customHeight="1">
      <c r="A1072" s="161" t="s">
        <v>76</v>
      </c>
      <c r="B1072" s="162"/>
      <c r="C1072" s="162"/>
      <c r="D1072" s="162"/>
      <c r="E1072" s="160"/>
      <c r="F1072" s="160"/>
      <c r="G1072" s="160"/>
      <c r="H1072" s="156"/>
      <c r="I1072" s="156"/>
      <c r="J1072" s="155"/>
      <c r="K1072" s="155"/>
      <c r="L1072" s="155"/>
      <c r="M1072" s="155"/>
      <c r="N1072" s="154"/>
      <c r="O1072" s="153"/>
      <c r="P1072" s="152"/>
    </row>
    <row r="1073" spans="1:155" s="151" customFormat="1" ht="13.5" customHeight="1">
      <c r="A1073" s="161" t="s">
        <v>77</v>
      </c>
      <c r="B1073" s="162"/>
      <c r="C1073" s="162"/>
      <c r="D1073" s="162"/>
      <c r="E1073" s="160"/>
      <c r="F1073" s="160"/>
      <c r="G1073" s="160"/>
      <c r="H1073" s="156"/>
      <c r="I1073" s="156"/>
      <c r="J1073" s="155"/>
      <c r="K1073" s="155"/>
      <c r="L1073" s="155"/>
      <c r="M1073" s="155"/>
      <c r="N1073" s="154"/>
      <c r="O1073" s="153"/>
      <c r="P1073" s="152"/>
    </row>
    <row r="1074" spans="1:155" s="151" customFormat="1" ht="13.5" customHeight="1">
      <c r="A1074" s="161" t="s">
        <v>78</v>
      </c>
      <c r="B1074" s="162"/>
      <c r="C1074" s="162"/>
      <c r="D1074" s="162"/>
      <c r="E1074" s="160"/>
      <c r="F1074" s="160"/>
      <c r="G1074" s="160"/>
      <c r="H1074" s="156"/>
      <c r="I1074" s="156"/>
      <c r="J1074" s="155"/>
      <c r="K1074" s="155"/>
      <c r="L1074" s="155"/>
      <c r="M1074" s="155"/>
      <c r="N1074" s="154"/>
      <c r="O1074" s="153"/>
      <c r="P1074" s="152"/>
    </row>
    <row r="1075" spans="1:155" s="151" customFormat="1" ht="13.5" customHeight="1">
      <c r="A1075" s="444" t="s">
        <v>141</v>
      </c>
      <c r="B1075" s="160"/>
      <c r="C1075" s="160"/>
      <c r="D1075" s="160"/>
      <c r="E1075" s="160"/>
      <c r="F1075" s="160"/>
      <c r="G1075" s="160"/>
      <c r="H1075" s="156"/>
      <c r="I1075" s="156"/>
      <c r="J1075" s="155"/>
      <c r="K1075" s="155"/>
      <c r="L1075" s="155"/>
      <c r="M1075" s="155"/>
      <c r="N1075" s="154"/>
      <c r="O1075" s="153"/>
      <c r="P1075" s="152"/>
    </row>
    <row r="1076" spans="1:155" s="151" customFormat="1" ht="15" customHeight="1">
      <c r="A1076" s="325"/>
      <c r="B1076" s="326"/>
      <c r="C1076" s="326"/>
      <c r="D1076" s="326"/>
      <c r="E1076" s="326"/>
      <c r="F1076" s="326"/>
      <c r="G1076" s="326"/>
      <c r="H1076" s="327"/>
      <c r="I1076" s="327"/>
      <c r="J1076" s="328"/>
      <c r="K1076" s="328"/>
      <c r="L1076" s="328"/>
      <c r="M1076" s="328"/>
      <c r="N1076" s="329"/>
      <c r="O1076" s="330"/>
      <c r="P1076" s="331"/>
    </row>
    <row r="1077" spans="1:155" s="173" customFormat="1" ht="27" customHeight="1">
      <c r="A1077" s="183" t="s">
        <v>58</v>
      </c>
      <c r="B1077" s="182"/>
      <c r="C1077" s="181"/>
      <c r="D1077" s="181"/>
      <c r="E1077" s="180"/>
      <c r="F1077" s="180"/>
      <c r="G1077" s="180"/>
      <c r="H1077" s="179"/>
      <c r="I1077" s="179"/>
      <c r="J1077" s="706" t="str">
        <f>IF(OR(Résultats!$O32="",Résultats!$O32="Incomplet"),"",Résultats!$O32)</f>
        <v/>
      </c>
      <c r="K1077" s="706"/>
      <c r="L1077" s="706"/>
      <c r="M1077" s="178" t="str">
        <f>"/"</f>
        <v>/</v>
      </c>
      <c r="N1077" s="177">
        <f>Résultats!$O$4</f>
        <v>40</v>
      </c>
      <c r="O1077" s="176"/>
      <c r="P1077" s="175" t="str">
        <f>IF(OR(J1077="",J1077="Absent(e)",J1077="Incomplet"),"",J1077/N1077)</f>
        <v/>
      </c>
      <c r="Q1077" s="174"/>
      <c r="R1077" s="174"/>
      <c r="S1077" s="174"/>
      <c r="T1077" s="174"/>
      <c r="U1077" s="174"/>
      <c r="V1077" s="174"/>
      <c r="W1077" s="174"/>
      <c r="X1077" s="174"/>
      <c r="Y1077" s="174"/>
      <c r="Z1077" s="174"/>
      <c r="AA1077" s="174"/>
      <c r="AB1077" s="174"/>
      <c r="AC1077" s="174"/>
      <c r="AD1077" s="174"/>
      <c r="AE1077" s="174"/>
      <c r="AF1077" s="174"/>
      <c r="AG1077" s="174"/>
      <c r="AH1077" s="174"/>
      <c r="AI1077" s="174"/>
      <c r="AJ1077" s="174"/>
      <c r="AK1077" s="174"/>
      <c r="AL1077" s="174"/>
      <c r="AM1077" s="174"/>
      <c r="AN1077" s="174"/>
    </row>
    <row r="1078" spans="1:155" ht="14">
      <c r="A1078" s="707" t="s">
        <v>60</v>
      </c>
      <c r="B1078" s="708"/>
      <c r="C1078" s="708"/>
      <c r="D1078" s="708"/>
      <c r="E1078" s="708"/>
      <c r="F1078" s="358"/>
      <c r="G1078" s="358"/>
      <c r="H1078" s="709" t="str">
        <f>IF(OR(Résultats!$AY32="a",Résultats!$AY32="A",Résultats!$AY32=""),"",Résultats!$AY32)</f>
        <v/>
      </c>
      <c r="I1078" s="709"/>
      <c r="J1078" s="168" t="str">
        <f>"/"</f>
        <v>/</v>
      </c>
      <c r="K1078" s="171">
        <f>Résultats!$AY$2</f>
        <v>18</v>
      </c>
      <c r="L1078" s="166"/>
      <c r="M1078" s="166"/>
      <c r="N1078" s="165"/>
      <c r="O1078" s="332"/>
      <c r="P1078" s="164"/>
      <c r="BX1078" s="137"/>
      <c r="BY1078" s="137"/>
      <c r="BZ1078" s="137"/>
      <c r="CA1078" s="137"/>
      <c r="CB1078" s="137"/>
      <c r="CC1078" s="137"/>
      <c r="CD1078" s="137"/>
      <c r="CE1078" s="137"/>
      <c r="CF1078" s="137"/>
      <c r="CG1078" s="137"/>
      <c r="CH1078" s="137"/>
      <c r="CI1078" s="137"/>
      <c r="CJ1078" s="137"/>
      <c r="CK1078" s="137"/>
      <c r="CL1078" s="137"/>
      <c r="CM1078" s="137"/>
      <c r="CN1078" s="137"/>
      <c r="CO1078" s="137"/>
      <c r="CP1078" s="137"/>
      <c r="CQ1078" s="137"/>
      <c r="CR1078" s="137"/>
      <c r="CS1078" s="137"/>
      <c r="CT1078" s="137"/>
      <c r="CU1078" s="137"/>
      <c r="CV1078" s="137"/>
      <c r="CW1078" s="137"/>
      <c r="CX1078" s="137"/>
      <c r="CY1078" s="137"/>
      <c r="CZ1078" s="137"/>
      <c r="DA1078" s="137"/>
      <c r="DB1078" s="137"/>
      <c r="DC1078" s="137"/>
      <c r="DD1078" s="137"/>
      <c r="DE1078" s="137"/>
      <c r="DF1078" s="137"/>
      <c r="DG1078" s="137"/>
      <c r="DH1078" s="137"/>
      <c r="DI1078" s="137"/>
      <c r="DJ1078" s="137"/>
      <c r="DK1078" s="137"/>
      <c r="DL1078" s="137"/>
      <c r="DM1078" s="137"/>
      <c r="DN1078" s="137"/>
      <c r="DO1078" s="137"/>
      <c r="DP1078" s="137"/>
      <c r="DQ1078" s="137"/>
      <c r="DR1078" s="137"/>
      <c r="DS1078" s="137"/>
      <c r="DT1078" s="137"/>
      <c r="DU1078" s="137"/>
      <c r="DV1078" s="137"/>
      <c r="DW1078" s="137"/>
      <c r="DX1078" s="137"/>
      <c r="DY1078" s="137"/>
      <c r="DZ1078" s="137"/>
      <c r="EA1078" s="137"/>
      <c r="EB1078" s="137"/>
      <c r="EC1078" s="137"/>
      <c r="ED1078" s="137"/>
      <c r="EE1078" s="137"/>
      <c r="EF1078" s="137"/>
      <c r="EG1078" s="137"/>
      <c r="EH1078" s="137"/>
      <c r="EI1078" s="137"/>
      <c r="EJ1078" s="137"/>
      <c r="EK1078" s="137"/>
      <c r="EL1078" s="137"/>
      <c r="EM1078" s="137"/>
      <c r="EN1078" s="137"/>
      <c r="EO1078" s="137"/>
      <c r="EP1078" s="137"/>
      <c r="EQ1078" s="137"/>
      <c r="ER1078" s="137"/>
      <c r="ES1078" s="137"/>
      <c r="ET1078" s="137"/>
      <c r="EU1078" s="137"/>
      <c r="EV1078" s="137"/>
      <c r="EW1078" s="137"/>
      <c r="EX1078" s="137"/>
      <c r="EY1078" s="137"/>
    </row>
    <row r="1079" spans="1:155" s="173" customFormat="1" ht="13.5" customHeight="1">
      <c r="A1079" s="197" t="s">
        <v>79</v>
      </c>
      <c r="B1079" s="358"/>
      <c r="C1079" s="358"/>
      <c r="D1079" s="358"/>
      <c r="E1079" s="358"/>
      <c r="F1079" s="358"/>
      <c r="G1079" s="358"/>
      <c r="H1079" s="359"/>
      <c r="I1079" s="359"/>
      <c r="J1079" s="168"/>
      <c r="K1079" s="167"/>
      <c r="L1079" s="166"/>
      <c r="M1079" s="166"/>
      <c r="N1079" s="165"/>
      <c r="O1079" s="332"/>
      <c r="P1079" s="164"/>
      <c r="Q1079" s="174"/>
      <c r="R1079" s="174"/>
      <c r="S1079" s="174"/>
      <c r="T1079" s="174"/>
      <c r="U1079" s="174"/>
      <c r="V1079" s="174"/>
      <c r="W1079" s="174"/>
      <c r="X1079" s="174"/>
      <c r="Y1079" s="174"/>
      <c r="Z1079" s="174"/>
      <c r="AA1079" s="174"/>
      <c r="AB1079" s="174"/>
      <c r="AC1079" s="174"/>
      <c r="AD1079" s="174"/>
      <c r="AE1079" s="174"/>
      <c r="AF1079" s="174"/>
      <c r="AG1079" s="174"/>
      <c r="AH1079" s="174"/>
      <c r="AI1079" s="174"/>
      <c r="AJ1079" s="174"/>
      <c r="AK1079" s="174"/>
      <c r="AL1079" s="174"/>
      <c r="AM1079" s="174"/>
      <c r="AN1079" s="174"/>
    </row>
    <row r="1080" spans="1:155" s="173" customFormat="1" ht="13.5" customHeight="1">
      <c r="A1080" s="197" t="s">
        <v>143</v>
      </c>
      <c r="B1080" s="358"/>
      <c r="C1080" s="358"/>
      <c r="D1080" s="358"/>
      <c r="E1080" s="358"/>
      <c r="F1080" s="358"/>
      <c r="G1080" s="358"/>
      <c r="H1080" s="359"/>
      <c r="I1080" s="359"/>
      <c r="J1080" s="168"/>
      <c r="K1080" s="167"/>
      <c r="L1080" s="166"/>
      <c r="M1080" s="166"/>
      <c r="N1080" s="165"/>
      <c r="O1080" s="332"/>
      <c r="P1080" s="164"/>
      <c r="R1080" s="174"/>
      <c r="S1080" s="174"/>
      <c r="T1080" s="174"/>
      <c r="U1080" s="174"/>
      <c r="V1080" s="174"/>
      <c r="W1080" s="174"/>
      <c r="X1080" s="174"/>
      <c r="Y1080" s="174"/>
      <c r="Z1080" s="174"/>
      <c r="AA1080" s="174"/>
      <c r="AB1080" s="174"/>
      <c r="AC1080" s="174"/>
      <c r="AD1080" s="174"/>
      <c r="AE1080" s="174"/>
      <c r="AF1080" s="174"/>
      <c r="AG1080" s="174"/>
      <c r="AH1080" s="174"/>
      <c r="AI1080" s="174"/>
      <c r="AJ1080" s="174"/>
      <c r="AK1080" s="174"/>
      <c r="AL1080" s="174"/>
      <c r="AM1080" s="174"/>
      <c r="AN1080" s="174"/>
    </row>
    <row r="1081" spans="1:155" s="173" customFormat="1" ht="13.5" customHeight="1">
      <c r="A1081" s="197" t="s">
        <v>80</v>
      </c>
      <c r="B1081" s="358"/>
      <c r="C1081" s="358"/>
      <c r="D1081" s="358"/>
      <c r="E1081" s="358"/>
      <c r="F1081" s="358"/>
      <c r="G1081" s="358"/>
      <c r="H1081" s="359"/>
      <c r="I1081" s="359"/>
      <c r="J1081" s="168"/>
      <c r="K1081" s="167"/>
      <c r="L1081" s="166"/>
      <c r="M1081" s="166"/>
      <c r="N1081" s="165"/>
      <c r="O1081" s="332"/>
      <c r="P1081" s="164"/>
      <c r="R1081" s="174"/>
      <c r="S1081" s="174"/>
      <c r="T1081" s="174"/>
      <c r="U1081" s="174"/>
      <c r="V1081" s="174"/>
      <c r="W1081" s="174"/>
      <c r="X1081" s="174"/>
      <c r="Y1081" s="174"/>
      <c r="Z1081" s="174"/>
      <c r="AA1081" s="174"/>
      <c r="AB1081" s="174"/>
      <c r="AC1081" s="174"/>
      <c r="AD1081" s="174"/>
      <c r="AE1081" s="174"/>
      <c r="AF1081" s="174"/>
      <c r="AG1081" s="174"/>
      <c r="AH1081" s="174"/>
      <c r="AI1081" s="174"/>
      <c r="AJ1081" s="174"/>
      <c r="AK1081" s="174"/>
      <c r="AL1081" s="174"/>
      <c r="AM1081" s="174"/>
      <c r="AN1081" s="174"/>
    </row>
    <row r="1082" spans="1:155" s="173" customFormat="1" ht="13.5" customHeight="1">
      <c r="A1082" s="320" t="s">
        <v>85</v>
      </c>
      <c r="B1082" s="358"/>
      <c r="C1082" s="358"/>
      <c r="D1082" s="358"/>
      <c r="E1082" s="358"/>
      <c r="F1082" s="358"/>
      <c r="G1082" s="358"/>
      <c r="H1082" s="359"/>
      <c r="I1082" s="359"/>
      <c r="J1082" s="168"/>
      <c r="K1082" s="167"/>
      <c r="L1082" s="166"/>
      <c r="M1082" s="166"/>
      <c r="N1082" s="165"/>
      <c r="O1082" s="332"/>
      <c r="P1082" s="164"/>
      <c r="R1082" s="174"/>
      <c r="S1082" s="174"/>
      <c r="T1082" s="174"/>
      <c r="U1082" s="174"/>
      <c r="V1082" s="174"/>
      <c r="W1082" s="174"/>
      <c r="X1082" s="174"/>
      <c r="Y1082" s="174"/>
      <c r="Z1082" s="174"/>
      <c r="AA1082" s="174"/>
      <c r="AB1082" s="174"/>
      <c r="AC1082" s="174"/>
      <c r="AD1082" s="174"/>
      <c r="AE1082" s="174"/>
      <c r="AF1082" s="174"/>
      <c r="AG1082" s="174"/>
      <c r="AH1082" s="174"/>
      <c r="AI1082" s="174"/>
      <c r="AJ1082" s="174"/>
      <c r="AK1082" s="174"/>
      <c r="AL1082" s="174"/>
      <c r="AM1082" s="174"/>
      <c r="AN1082" s="174"/>
    </row>
    <row r="1083" spans="1:155" s="186" customFormat="1" ht="18" customHeight="1">
      <c r="A1083" s="710" t="s">
        <v>65</v>
      </c>
      <c r="B1083" s="711"/>
      <c r="C1083" s="711"/>
      <c r="D1083" s="711"/>
      <c r="E1083" s="711"/>
      <c r="F1083" s="711"/>
      <c r="G1083" s="711"/>
      <c r="H1083" s="709" t="str">
        <f>IF(OR(Résultats!$BK32="Absent(e)",Résultats!$BK32="Incomplet"),"",Résultats!$BK32)</f>
        <v/>
      </c>
      <c r="I1083" s="709"/>
      <c r="J1083" s="172" t="str">
        <f>"/"</f>
        <v>/</v>
      </c>
      <c r="K1083" s="171">
        <f>Résultats!$BK$2</f>
        <v>22</v>
      </c>
      <c r="L1083" s="166"/>
      <c r="M1083" s="166"/>
      <c r="N1083" s="165"/>
      <c r="O1083" s="332"/>
      <c r="P1083" s="164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</row>
    <row r="1084" spans="1:155" s="184" customFormat="1" ht="13.5" customHeight="1">
      <c r="A1084" s="161" t="s">
        <v>81</v>
      </c>
      <c r="B1084" s="162"/>
      <c r="C1084" s="162"/>
      <c r="D1084" s="162"/>
      <c r="E1084" s="160"/>
      <c r="F1084" s="159"/>
      <c r="G1084" s="158"/>
      <c r="H1084" s="157"/>
      <c r="I1084" s="156"/>
      <c r="J1084" s="155"/>
      <c r="K1084" s="155"/>
      <c r="L1084" s="155"/>
      <c r="M1084" s="155"/>
      <c r="N1084" s="154"/>
      <c r="O1084" s="153"/>
      <c r="P1084" s="152"/>
      <c r="Q1084" s="185"/>
      <c r="R1084" s="185"/>
      <c r="S1084" s="185"/>
      <c r="T1084" s="185"/>
      <c r="U1084" s="185"/>
      <c r="V1084" s="185"/>
      <c r="W1084" s="185"/>
      <c r="X1084" s="185"/>
      <c r="Y1084" s="185"/>
      <c r="Z1084" s="185"/>
      <c r="AA1084" s="185"/>
      <c r="AB1084" s="185"/>
      <c r="AC1084" s="185"/>
      <c r="AD1084" s="185"/>
      <c r="AE1084" s="185"/>
      <c r="AF1084" s="185"/>
      <c r="AG1084" s="185"/>
      <c r="AH1084" s="185"/>
      <c r="AI1084" s="185"/>
      <c r="AJ1084" s="185"/>
      <c r="AK1084" s="185"/>
      <c r="AL1084" s="185"/>
      <c r="AM1084" s="185"/>
      <c r="AN1084" s="185"/>
    </row>
    <row r="1085" spans="1:155" s="173" customFormat="1" ht="13.5" customHeight="1">
      <c r="A1085" s="161" t="s">
        <v>83</v>
      </c>
      <c r="B1085" s="162"/>
      <c r="C1085" s="162"/>
      <c r="D1085" s="162"/>
      <c r="E1085" s="160"/>
      <c r="F1085" s="159"/>
      <c r="G1085" s="158"/>
      <c r="H1085" s="157"/>
      <c r="I1085" s="156"/>
      <c r="J1085" s="155"/>
      <c r="K1085" s="155"/>
      <c r="L1085" s="155"/>
      <c r="M1085" s="155"/>
      <c r="N1085" s="154"/>
      <c r="O1085" s="153"/>
      <c r="P1085" s="152"/>
      <c r="Q1085" s="174"/>
      <c r="R1085" s="174"/>
      <c r="S1085" s="174"/>
      <c r="T1085" s="174"/>
      <c r="U1085" s="174"/>
      <c r="V1085" s="174"/>
      <c r="W1085" s="174"/>
      <c r="X1085" s="174"/>
      <c r="Y1085" s="174"/>
      <c r="Z1085" s="174"/>
      <c r="AA1085" s="174"/>
      <c r="AB1085" s="174"/>
      <c r="AC1085" s="174"/>
      <c r="AD1085" s="174"/>
      <c r="AE1085" s="174"/>
      <c r="AF1085" s="174"/>
      <c r="AG1085" s="174"/>
      <c r="AH1085" s="174"/>
      <c r="AI1085" s="174"/>
      <c r="AJ1085" s="174"/>
      <c r="AK1085" s="174"/>
      <c r="AL1085" s="174"/>
      <c r="AM1085" s="174"/>
      <c r="AN1085" s="174"/>
    </row>
    <row r="1086" spans="1:155" s="163" customFormat="1" ht="13.5" customHeight="1">
      <c r="A1086" s="161" t="s">
        <v>82</v>
      </c>
      <c r="B1086" s="160"/>
      <c r="C1086" s="160"/>
      <c r="D1086" s="160"/>
      <c r="E1086" s="160"/>
      <c r="F1086" s="159"/>
      <c r="G1086" s="158"/>
      <c r="H1086" s="157"/>
      <c r="I1086" s="156"/>
      <c r="J1086" s="155"/>
      <c r="K1086" s="155"/>
      <c r="L1086" s="155"/>
      <c r="M1086" s="155"/>
      <c r="N1086" s="154"/>
      <c r="O1086" s="153"/>
      <c r="P1086" s="152"/>
      <c r="R1086" s="169"/>
      <c r="S1086" s="169"/>
      <c r="T1086" s="169"/>
      <c r="U1086" s="169"/>
      <c r="V1086" s="169"/>
      <c r="W1086" s="169"/>
      <c r="X1086" s="169"/>
      <c r="Y1086" s="169"/>
      <c r="Z1086" s="169"/>
      <c r="AA1086" s="169"/>
      <c r="AB1086" s="169"/>
      <c r="AC1086" s="169"/>
      <c r="AD1086" s="169"/>
      <c r="AE1086" s="169"/>
      <c r="AF1086" s="169"/>
      <c r="AG1086" s="169"/>
      <c r="AH1086" s="169"/>
      <c r="AI1086" s="169"/>
      <c r="AJ1086" s="169"/>
      <c r="AK1086" s="169"/>
      <c r="AL1086" s="169"/>
      <c r="AM1086" s="169"/>
      <c r="AN1086" s="169"/>
    </row>
    <row r="1087" spans="1:155">
      <c r="A1087" s="333"/>
      <c r="B1087" s="334"/>
      <c r="C1087" s="334"/>
      <c r="D1087" s="335"/>
      <c r="E1087" s="336"/>
      <c r="F1087" s="336"/>
      <c r="G1087" s="336"/>
      <c r="H1087" s="336"/>
      <c r="I1087" s="336"/>
      <c r="J1087" s="336"/>
      <c r="K1087" s="337"/>
      <c r="L1087" s="338"/>
      <c r="M1087" s="339"/>
      <c r="N1087" s="336"/>
      <c r="O1087" s="336"/>
      <c r="P1087" s="340"/>
      <c r="BX1087" s="137"/>
      <c r="BY1087" s="137"/>
      <c r="BZ1087" s="137"/>
      <c r="CA1087" s="137"/>
      <c r="CB1087" s="137"/>
      <c r="CC1087" s="137"/>
      <c r="CD1087" s="137"/>
      <c r="CE1087" s="137"/>
      <c r="CF1087" s="137"/>
      <c r="CG1087" s="137"/>
      <c r="CH1087" s="137"/>
      <c r="CI1087" s="137"/>
      <c r="CJ1087" s="137"/>
      <c r="CK1087" s="137"/>
      <c r="CL1087" s="137"/>
      <c r="CM1087" s="137"/>
      <c r="CN1087" s="137"/>
      <c r="CO1087" s="137"/>
      <c r="CP1087" s="137"/>
      <c r="CQ1087" s="137"/>
      <c r="CR1087" s="137"/>
      <c r="CS1087" s="137"/>
      <c r="CT1087" s="137"/>
      <c r="CU1087" s="137"/>
      <c r="CV1087" s="137"/>
      <c r="CW1087" s="137"/>
      <c r="CX1087" s="137"/>
      <c r="CY1087" s="137"/>
      <c r="CZ1087" s="137"/>
      <c r="DA1087" s="137"/>
      <c r="DB1087" s="137"/>
      <c r="DC1087" s="137"/>
      <c r="DD1087" s="137"/>
      <c r="DE1087" s="137"/>
      <c r="DF1087" s="137"/>
      <c r="DG1087" s="137"/>
      <c r="DH1087" s="137"/>
      <c r="DI1087" s="137"/>
      <c r="DJ1087" s="137"/>
      <c r="DK1087" s="137"/>
      <c r="DL1087" s="137"/>
      <c r="DM1087" s="137"/>
      <c r="DN1087" s="137"/>
      <c r="DO1087" s="137"/>
      <c r="DP1087" s="137"/>
      <c r="DQ1087" s="137"/>
      <c r="DR1087" s="137"/>
      <c r="DS1087" s="137"/>
      <c r="DT1087" s="137"/>
      <c r="DU1087" s="137"/>
      <c r="DV1087" s="137"/>
      <c r="DW1087" s="137"/>
      <c r="DX1087" s="137"/>
      <c r="DY1087" s="137"/>
      <c r="DZ1087" s="137"/>
      <c r="EA1087" s="137"/>
      <c r="EB1087" s="137"/>
      <c r="EC1087" s="137"/>
      <c r="ED1087" s="137"/>
      <c r="EE1087" s="137"/>
      <c r="EF1087" s="137"/>
      <c r="EG1087" s="137"/>
      <c r="EH1087" s="137"/>
      <c r="EI1087" s="137"/>
      <c r="EJ1087" s="137"/>
      <c r="EK1087" s="137"/>
      <c r="EL1087" s="137"/>
      <c r="EM1087" s="137"/>
      <c r="EN1087" s="137"/>
      <c r="EO1087" s="137"/>
      <c r="EP1087" s="137"/>
      <c r="EQ1087" s="137"/>
      <c r="ER1087" s="137"/>
      <c r="ES1087" s="137"/>
      <c r="ET1087" s="137"/>
      <c r="EU1087" s="137"/>
      <c r="EV1087" s="137"/>
      <c r="EW1087" s="137"/>
      <c r="EX1087" s="137"/>
      <c r="EY1087" s="137"/>
    </row>
    <row r="1088" spans="1:155">
      <c r="A1088" s="341"/>
      <c r="B1088" s="342"/>
      <c r="C1088" s="342"/>
      <c r="D1088" s="343"/>
      <c r="E1088" s="344"/>
      <c r="F1088" s="344"/>
      <c r="G1088" s="344"/>
      <c r="H1088" s="344"/>
      <c r="I1088" s="344"/>
      <c r="J1088" s="344"/>
      <c r="K1088" s="345"/>
      <c r="L1088" s="346"/>
      <c r="M1088" s="347"/>
      <c r="N1088" s="344"/>
      <c r="O1088" s="344"/>
      <c r="P1088" s="348"/>
      <c r="BX1088" s="137"/>
      <c r="BY1088" s="137"/>
      <c r="BZ1088" s="137"/>
      <c r="CA1088" s="137"/>
      <c r="CB1088" s="137"/>
      <c r="CC1088" s="137"/>
      <c r="CD1088" s="137"/>
      <c r="CE1088" s="137"/>
      <c r="CF1088" s="137"/>
      <c r="CG1088" s="137"/>
      <c r="CH1088" s="137"/>
      <c r="CI1088" s="137"/>
      <c r="CJ1088" s="137"/>
      <c r="CK1088" s="137"/>
      <c r="CL1088" s="137"/>
      <c r="CM1088" s="137"/>
      <c r="CN1088" s="137"/>
      <c r="CO1088" s="137"/>
      <c r="CP1088" s="137"/>
      <c r="CQ1088" s="137"/>
      <c r="CR1088" s="137"/>
      <c r="CS1088" s="137"/>
      <c r="CT1088" s="137"/>
      <c r="CU1088" s="137"/>
      <c r="CV1088" s="137"/>
      <c r="CW1088" s="137"/>
      <c r="CX1088" s="137"/>
      <c r="CY1088" s="137"/>
      <c r="CZ1088" s="137"/>
      <c r="DA1088" s="137"/>
      <c r="DB1088" s="137"/>
      <c r="DC1088" s="137"/>
      <c r="DD1088" s="137"/>
      <c r="DE1088" s="137"/>
      <c r="DF1088" s="137"/>
      <c r="DG1088" s="137"/>
      <c r="DH1088" s="137"/>
      <c r="DI1088" s="137"/>
      <c r="DJ1088" s="137"/>
      <c r="DK1088" s="137"/>
      <c r="DL1088" s="137"/>
      <c r="DM1088" s="137"/>
      <c r="DN1088" s="137"/>
      <c r="DO1088" s="137"/>
      <c r="DP1088" s="137"/>
      <c r="DQ1088" s="137"/>
      <c r="DR1088" s="137"/>
      <c r="DS1088" s="137"/>
      <c r="DT1088" s="137"/>
      <c r="DU1088" s="137"/>
      <c r="DV1088" s="137"/>
      <c r="DW1088" s="137"/>
      <c r="DX1088" s="137"/>
      <c r="DY1088" s="137"/>
      <c r="DZ1088" s="137"/>
      <c r="EA1088" s="137"/>
      <c r="EB1088" s="137"/>
      <c r="EC1088" s="137"/>
      <c r="ED1088" s="137"/>
      <c r="EE1088" s="137"/>
      <c r="EF1088" s="137"/>
      <c r="EG1088" s="137"/>
      <c r="EH1088" s="137"/>
      <c r="EI1088" s="137"/>
      <c r="EJ1088" s="137"/>
      <c r="EK1088" s="137"/>
      <c r="EL1088" s="137"/>
      <c r="EM1088" s="137"/>
      <c r="EN1088" s="137"/>
      <c r="EO1088" s="137"/>
      <c r="EP1088" s="137"/>
      <c r="EQ1088" s="137"/>
      <c r="ER1088" s="137"/>
      <c r="ES1088" s="137"/>
      <c r="ET1088" s="137"/>
      <c r="EU1088" s="137"/>
      <c r="EV1088" s="137"/>
      <c r="EW1088" s="137"/>
      <c r="EX1088" s="137"/>
      <c r="EY1088" s="137"/>
    </row>
    <row r="1090" spans="1:155" ht="15.5">
      <c r="A1090" s="721"/>
      <c r="B1090" s="721"/>
      <c r="C1090" s="721"/>
      <c r="D1090" s="721"/>
      <c r="E1090" s="721"/>
      <c r="F1090" s="721"/>
      <c r="G1090" s="721"/>
      <c r="H1090" s="721"/>
      <c r="I1090" s="721"/>
      <c r="J1090" s="721"/>
      <c r="K1090" s="721"/>
      <c r="L1090" s="721"/>
      <c r="M1090" s="721"/>
      <c r="N1090" s="721"/>
      <c r="O1090" s="721"/>
      <c r="P1090" s="721"/>
      <c r="BX1090" s="137"/>
      <c r="BY1090" s="137"/>
      <c r="BZ1090" s="137"/>
      <c r="CA1090" s="137"/>
      <c r="CB1090" s="137"/>
      <c r="CC1090" s="137"/>
      <c r="CD1090" s="137"/>
      <c r="CE1090" s="137"/>
      <c r="CF1090" s="137"/>
      <c r="CG1090" s="137"/>
      <c r="CH1090" s="137"/>
      <c r="CI1090" s="137"/>
      <c r="CJ1090" s="137"/>
      <c r="CK1090" s="137"/>
      <c r="CL1090" s="137"/>
      <c r="CM1090" s="137"/>
      <c r="CN1090" s="137"/>
      <c r="CO1090" s="137"/>
      <c r="CP1090" s="137"/>
      <c r="CQ1090" s="137"/>
      <c r="CR1090" s="137"/>
      <c r="CS1090" s="137"/>
      <c r="CT1090" s="137"/>
      <c r="CU1090" s="137"/>
      <c r="CV1090" s="137"/>
      <c r="CW1090" s="137"/>
      <c r="CX1090" s="137"/>
      <c r="CY1090" s="137"/>
      <c r="CZ1090" s="137"/>
      <c r="DA1090" s="137"/>
      <c r="DB1090" s="137"/>
      <c r="DC1090" s="137"/>
      <c r="DD1090" s="137"/>
      <c r="DE1090" s="137"/>
      <c r="DF1090" s="137"/>
      <c r="DG1090" s="137"/>
      <c r="DH1090" s="137"/>
      <c r="DI1090" s="137"/>
      <c r="DJ1090" s="137"/>
      <c r="DK1090" s="137"/>
      <c r="DL1090" s="137"/>
      <c r="DM1090" s="137"/>
      <c r="DN1090" s="137"/>
      <c r="DO1090" s="137"/>
      <c r="DP1090" s="137"/>
      <c r="DQ1090" s="137"/>
      <c r="DR1090" s="137"/>
      <c r="DS1090" s="137"/>
      <c r="DT1090" s="137"/>
      <c r="DU1090" s="137"/>
      <c r="DV1090" s="137"/>
      <c r="DW1090" s="137"/>
      <c r="DX1090" s="137"/>
      <c r="DY1090" s="137"/>
      <c r="DZ1090" s="137"/>
      <c r="EA1090" s="137"/>
      <c r="EB1090" s="137"/>
      <c r="EC1090" s="137"/>
      <c r="ED1090" s="137"/>
      <c r="EE1090" s="137"/>
      <c r="EF1090" s="137"/>
      <c r="EG1090" s="137"/>
      <c r="EH1090" s="137"/>
      <c r="EI1090" s="137"/>
      <c r="EJ1090" s="137"/>
      <c r="EK1090" s="137"/>
      <c r="EL1090" s="137"/>
      <c r="EM1090" s="137"/>
      <c r="EN1090" s="137"/>
      <c r="EO1090" s="137"/>
      <c r="EP1090" s="137"/>
      <c r="EQ1090" s="137"/>
      <c r="ER1090" s="137"/>
      <c r="ES1090" s="137"/>
      <c r="ET1090" s="137"/>
      <c r="EU1090" s="137"/>
      <c r="EV1090" s="137"/>
      <c r="EW1090" s="137"/>
      <c r="EX1090" s="137"/>
      <c r="EY1090" s="137"/>
    </row>
    <row r="1091" spans="1:155" ht="15.5">
      <c r="A1091" s="722" t="s">
        <v>43</v>
      </c>
      <c r="B1091" s="722"/>
      <c r="C1091" s="722"/>
      <c r="D1091" s="722"/>
      <c r="E1091" s="722"/>
      <c r="F1091" s="722"/>
      <c r="G1091" s="722"/>
      <c r="H1091" s="722"/>
      <c r="I1091" s="722"/>
      <c r="J1091" s="722"/>
      <c r="K1091" s="722"/>
      <c r="L1091" s="722"/>
      <c r="M1091" s="722"/>
      <c r="N1091" s="722"/>
      <c r="O1091" s="722"/>
      <c r="P1091" s="722"/>
      <c r="BX1091" s="137"/>
      <c r="BY1091" s="137"/>
      <c r="BZ1091" s="137"/>
      <c r="CA1091" s="137"/>
      <c r="CB1091" s="137"/>
      <c r="CC1091" s="137"/>
      <c r="CD1091" s="137"/>
      <c r="CE1091" s="137"/>
      <c r="CF1091" s="137"/>
      <c r="CG1091" s="137"/>
      <c r="CH1091" s="137"/>
      <c r="CI1091" s="137"/>
      <c r="CJ1091" s="137"/>
      <c r="CK1091" s="137"/>
      <c r="CL1091" s="137"/>
      <c r="CM1091" s="137"/>
      <c r="CN1091" s="137"/>
      <c r="CO1091" s="137"/>
      <c r="CP1091" s="137"/>
      <c r="CQ1091" s="137"/>
      <c r="CR1091" s="137"/>
      <c r="CS1091" s="137"/>
      <c r="CT1091" s="137"/>
      <c r="CU1091" s="137"/>
      <c r="CV1091" s="137"/>
      <c r="CW1091" s="137"/>
      <c r="CX1091" s="137"/>
      <c r="CY1091" s="137"/>
      <c r="CZ1091" s="137"/>
      <c r="DA1091" s="137"/>
      <c r="DB1091" s="137"/>
      <c r="DC1091" s="137"/>
      <c r="DD1091" s="137"/>
      <c r="DE1091" s="137"/>
      <c r="DF1091" s="137"/>
      <c r="DG1091" s="137"/>
      <c r="DH1091" s="137"/>
      <c r="DI1091" s="137"/>
      <c r="DJ1091" s="137"/>
      <c r="DK1091" s="137"/>
      <c r="DL1091" s="137"/>
      <c r="DM1091" s="137"/>
      <c r="DN1091" s="137"/>
      <c r="DO1091" s="137"/>
      <c r="DP1091" s="137"/>
      <c r="DQ1091" s="137"/>
      <c r="DR1091" s="137"/>
      <c r="DS1091" s="137"/>
      <c r="DT1091" s="137"/>
      <c r="DU1091" s="137"/>
      <c r="DV1091" s="137"/>
      <c r="DW1091" s="137"/>
      <c r="DX1091" s="137"/>
      <c r="DY1091" s="137"/>
      <c r="DZ1091" s="137"/>
      <c r="EA1091" s="137"/>
      <c r="EB1091" s="137"/>
      <c r="EC1091" s="137"/>
      <c r="ED1091" s="137"/>
      <c r="EE1091" s="137"/>
      <c r="EF1091" s="137"/>
      <c r="EG1091" s="137"/>
      <c r="EH1091" s="137"/>
      <c r="EI1091" s="137"/>
      <c r="EJ1091" s="137"/>
      <c r="EK1091" s="137"/>
      <c r="EL1091" s="137"/>
      <c r="EM1091" s="137"/>
      <c r="EN1091" s="137"/>
      <c r="EO1091" s="137"/>
      <c r="EP1091" s="137"/>
      <c r="EQ1091" s="137"/>
      <c r="ER1091" s="137"/>
      <c r="ES1091" s="137"/>
      <c r="ET1091" s="137"/>
      <c r="EU1091" s="137"/>
      <c r="EV1091" s="137"/>
      <c r="EW1091" s="137"/>
      <c r="EX1091" s="137"/>
      <c r="EY1091" s="137"/>
    </row>
    <row r="1092" spans="1:155">
      <c r="A1092" s="213"/>
      <c r="B1092" s="150"/>
      <c r="C1092" s="150"/>
      <c r="D1092" s="149"/>
      <c r="E1092" s="150"/>
      <c r="F1092" s="150"/>
      <c r="G1092" s="150"/>
      <c r="H1092" s="150"/>
      <c r="I1092" s="150"/>
      <c r="J1092" s="361"/>
      <c r="K1092" s="148"/>
      <c r="L1092" s="147"/>
      <c r="M1092" s="146"/>
      <c r="N1092" s="150"/>
      <c r="O1092" s="150"/>
      <c r="P1092" s="198"/>
      <c r="BX1092" s="137"/>
      <c r="BY1092" s="137"/>
      <c r="BZ1092" s="137"/>
      <c r="CA1092" s="137"/>
      <c r="CB1092" s="137"/>
      <c r="CC1092" s="137"/>
      <c r="CD1092" s="137"/>
      <c r="CE1092" s="137"/>
      <c r="CF1092" s="137"/>
      <c r="CG1092" s="137"/>
      <c r="CH1092" s="137"/>
      <c r="CI1092" s="137"/>
      <c r="CJ1092" s="137"/>
      <c r="CK1092" s="137"/>
      <c r="CL1092" s="137"/>
      <c r="CM1092" s="137"/>
      <c r="CN1092" s="137"/>
      <c r="CO1092" s="137"/>
      <c r="CP1092" s="137"/>
      <c r="CQ1092" s="137"/>
      <c r="CR1092" s="137"/>
      <c r="CS1092" s="137"/>
      <c r="CT1092" s="137"/>
      <c r="CU1092" s="137"/>
      <c r="CV1092" s="137"/>
      <c r="CW1092" s="137"/>
      <c r="CX1092" s="137"/>
      <c r="CY1092" s="137"/>
      <c r="CZ1092" s="137"/>
      <c r="DA1092" s="137"/>
      <c r="DB1092" s="137"/>
      <c r="DC1092" s="137"/>
      <c r="DD1092" s="137"/>
      <c r="DE1092" s="137"/>
      <c r="DF1092" s="137"/>
      <c r="DG1092" s="137"/>
      <c r="DH1092" s="137"/>
      <c r="DI1092" s="137"/>
      <c r="DJ1092" s="137"/>
      <c r="DK1092" s="137"/>
      <c r="DL1092" s="137"/>
      <c r="DM1092" s="137"/>
      <c r="DN1092" s="137"/>
      <c r="DO1092" s="137"/>
      <c r="DP1092" s="137"/>
      <c r="DQ1092" s="137"/>
      <c r="DR1092" s="137"/>
      <c r="DS1092" s="137"/>
      <c r="DT1092" s="137"/>
      <c r="DU1092" s="137"/>
      <c r="DV1092" s="137"/>
      <c r="DW1092" s="137"/>
      <c r="DX1092" s="137"/>
      <c r="DY1092" s="137"/>
      <c r="DZ1092" s="137"/>
      <c r="EA1092" s="137"/>
      <c r="EB1092" s="137"/>
      <c r="EC1092" s="137"/>
      <c r="ED1092" s="137"/>
      <c r="EE1092" s="137"/>
      <c r="EF1092" s="137"/>
      <c r="EG1092" s="137"/>
      <c r="EH1092" s="137"/>
      <c r="EI1092" s="137"/>
      <c r="EJ1092" s="137"/>
      <c r="EK1092" s="137"/>
      <c r="EL1092" s="137"/>
      <c r="EM1092" s="137"/>
      <c r="EN1092" s="137"/>
      <c r="EO1092" s="137"/>
      <c r="EP1092" s="137"/>
      <c r="EQ1092" s="137"/>
      <c r="ER1092" s="137"/>
      <c r="ES1092" s="137"/>
      <c r="ET1092" s="137"/>
      <c r="EU1092" s="137"/>
      <c r="EV1092" s="137"/>
      <c r="EW1092" s="137"/>
      <c r="EX1092" s="137"/>
      <c r="EY1092" s="137"/>
    </row>
    <row r="1093" spans="1:155" ht="18">
      <c r="A1093" s="723" t="s">
        <v>253</v>
      </c>
      <c r="B1093" s="723"/>
      <c r="C1093" s="723"/>
      <c r="D1093" s="723"/>
      <c r="E1093" s="723"/>
      <c r="F1093" s="723"/>
      <c r="G1093" s="723"/>
      <c r="H1093" s="723"/>
      <c r="I1093" s="723"/>
      <c r="J1093" s="723"/>
      <c r="K1093" s="723"/>
      <c r="L1093" s="723"/>
      <c r="M1093" s="723"/>
      <c r="N1093" s="723"/>
      <c r="O1093" s="723"/>
      <c r="P1093" s="723"/>
      <c r="BX1093" s="137"/>
      <c r="BY1093" s="137"/>
      <c r="BZ1093" s="137"/>
      <c r="CA1093" s="137"/>
      <c r="CB1093" s="137"/>
      <c r="CC1093" s="137"/>
      <c r="CD1093" s="137"/>
      <c r="CE1093" s="137"/>
      <c r="CF1093" s="137"/>
      <c r="CG1093" s="137"/>
      <c r="CH1093" s="137"/>
      <c r="CI1093" s="137"/>
      <c r="CJ1093" s="137"/>
      <c r="CK1093" s="137"/>
      <c r="CL1093" s="137"/>
      <c r="CM1093" s="137"/>
      <c r="CN1093" s="137"/>
      <c r="CO1093" s="137"/>
      <c r="CP1093" s="137"/>
      <c r="CQ1093" s="137"/>
      <c r="CR1093" s="137"/>
      <c r="CS1093" s="137"/>
      <c r="CT1093" s="137"/>
      <c r="CU1093" s="137"/>
      <c r="CV1093" s="137"/>
      <c r="CW1093" s="137"/>
      <c r="CX1093" s="137"/>
      <c r="CY1093" s="137"/>
      <c r="CZ1093" s="137"/>
      <c r="DA1093" s="137"/>
      <c r="DB1093" s="137"/>
      <c r="DC1093" s="137"/>
      <c r="DD1093" s="137"/>
      <c r="DE1093" s="137"/>
      <c r="DF1093" s="137"/>
      <c r="DG1093" s="137"/>
      <c r="DH1093" s="137"/>
      <c r="DI1093" s="137"/>
      <c r="DJ1093" s="137"/>
      <c r="DK1093" s="137"/>
      <c r="DL1093" s="137"/>
      <c r="DM1093" s="137"/>
      <c r="DN1093" s="137"/>
      <c r="DO1093" s="137"/>
      <c r="DP1093" s="137"/>
      <c r="DQ1093" s="137"/>
      <c r="DR1093" s="137"/>
      <c r="DS1093" s="137"/>
      <c r="DT1093" s="137"/>
      <c r="DU1093" s="137"/>
      <c r="DV1093" s="137"/>
      <c r="DW1093" s="137"/>
      <c r="DX1093" s="137"/>
      <c r="DY1093" s="137"/>
      <c r="DZ1093" s="137"/>
      <c r="EA1093" s="137"/>
      <c r="EB1093" s="137"/>
      <c r="EC1093" s="137"/>
      <c r="ED1093" s="137"/>
      <c r="EE1093" s="137"/>
      <c r="EF1093" s="137"/>
      <c r="EG1093" s="137"/>
      <c r="EH1093" s="137"/>
      <c r="EI1093" s="137"/>
      <c r="EJ1093" s="137"/>
      <c r="EK1093" s="137"/>
      <c r="EL1093" s="137"/>
      <c r="EM1093" s="137"/>
      <c r="EN1093" s="137"/>
      <c r="EO1093" s="137"/>
      <c r="EP1093" s="137"/>
      <c r="EQ1093" s="137"/>
      <c r="ER1093" s="137"/>
      <c r="ES1093" s="137"/>
      <c r="ET1093" s="137"/>
      <c r="EU1093" s="137"/>
      <c r="EV1093" s="137"/>
      <c r="EW1093" s="137"/>
      <c r="EX1093" s="137"/>
      <c r="EY1093" s="137"/>
    </row>
    <row r="1094" spans="1:155">
      <c r="A1094" s="213"/>
      <c r="B1094" s="150"/>
      <c r="C1094" s="150"/>
      <c r="D1094" s="149"/>
      <c r="E1094" s="150"/>
      <c r="F1094" s="150"/>
      <c r="G1094" s="150"/>
      <c r="H1094" s="150"/>
      <c r="I1094" s="150"/>
      <c r="J1094" s="361"/>
      <c r="K1094" s="148"/>
      <c r="L1094" s="147"/>
      <c r="M1094" s="146"/>
      <c r="N1094" s="150"/>
      <c r="O1094" s="150"/>
      <c r="P1094" s="198"/>
      <c r="BX1094" s="137"/>
      <c r="BY1094" s="137"/>
      <c r="BZ1094" s="137"/>
      <c r="CA1094" s="137"/>
      <c r="CB1094" s="137"/>
      <c r="CC1094" s="137"/>
      <c r="CD1094" s="137"/>
      <c r="CE1094" s="137"/>
      <c r="CF1094" s="137"/>
      <c r="CG1094" s="137"/>
      <c r="CH1094" s="137"/>
      <c r="CI1094" s="137"/>
      <c r="CJ1094" s="137"/>
      <c r="CK1094" s="137"/>
      <c r="CL1094" s="137"/>
      <c r="CM1094" s="137"/>
      <c r="CN1094" s="137"/>
      <c r="CO1094" s="137"/>
      <c r="CP1094" s="137"/>
      <c r="CQ1094" s="137"/>
      <c r="CR1094" s="137"/>
      <c r="CS1094" s="137"/>
      <c r="CT1094" s="137"/>
      <c r="CU1094" s="137"/>
      <c r="CV1094" s="137"/>
      <c r="CW1094" s="137"/>
      <c r="CX1094" s="137"/>
      <c r="CY1094" s="137"/>
      <c r="CZ1094" s="137"/>
      <c r="DA1094" s="137"/>
      <c r="DB1094" s="137"/>
      <c r="DC1094" s="137"/>
      <c r="DD1094" s="137"/>
      <c r="DE1094" s="137"/>
      <c r="DF1094" s="137"/>
      <c r="DG1094" s="137"/>
      <c r="DH1094" s="137"/>
      <c r="DI1094" s="137"/>
      <c r="DJ1094" s="137"/>
      <c r="DK1094" s="137"/>
      <c r="DL1094" s="137"/>
      <c r="DM1094" s="137"/>
      <c r="DN1094" s="137"/>
      <c r="DO1094" s="137"/>
      <c r="DP1094" s="137"/>
      <c r="DQ1094" s="137"/>
      <c r="DR1094" s="137"/>
      <c r="DS1094" s="137"/>
      <c r="DT1094" s="137"/>
      <c r="DU1094" s="137"/>
      <c r="DV1094" s="137"/>
      <c r="DW1094" s="137"/>
      <c r="DX1094" s="137"/>
      <c r="DY1094" s="137"/>
      <c r="DZ1094" s="137"/>
      <c r="EA1094" s="137"/>
      <c r="EB1094" s="137"/>
      <c r="EC1094" s="137"/>
      <c r="ED1094" s="137"/>
      <c r="EE1094" s="137"/>
      <c r="EF1094" s="137"/>
      <c r="EG1094" s="137"/>
      <c r="EH1094" s="137"/>
      <c r="EI1094" s="137"/>
      <c r="EJ1094" s="137"/>
      <c r="EK1094" s="137"/>
      <c r="EL1094" s="137"/>
      <c r="EM1094" s="137"/>
      <c r="EN1094" s="137"/>
      <c r="EO1094" s="137"/>
      <c r="EP1094" s="137"/>
      <c r="EQ1094" s="137"/>
      <c r="ER1094" s="137"/>
      <c r="ES1094" s="137"/>
      <c r="ET1094" s="137"/>
      <c r="EU1094" s="137"/>
      <c r="EV1094" s="137"/>
      <c r="EW1094" s="137"/>
      <c r="EX1094" s="137"/>
      <c r="EY1094" s="137"/>
    </row>
    <row r="1095" spans="1:155">
      <c r="A1095" s="213"/>
      <c r="B1095" s="720">
        <f>'Encodage réponses Es'!$B$1:$I$1</f>
        <v>0</v>
      </c>
      <c r="C1095" s="720"/>
      <c r="D1095" s="720"/>
      <c r="E1095" s="720"/>
      <c r="F1095" s="720"/>
      <c r="G1095" s="720"/>
      <c r="H1095" s="720"/>
      <c r="I1095" s="720"/>
      <c r="J1095" s="720"/>
      <c r="K1095" s="720"/>
      <c r="L1095" s="720"/>
      <c r="M1095" s="720"/>
      <c r="N1095" s="720"/>
      <c r="O1095" s="150"/>
      <c r="P1095" s="198"/>
      <c r="BX1095" s="137"/>
      <c r="BY1095" s="137"/>
      <c r="BZ1095" s="137"/>
      <c r="CA1095" s="137"/>
      <c r="CB1095" s="137"/>
      <c r="CC1095" s="137"/>
      <c r="CD1095" s="137"/>
      <c r="CE1095" s="137"/>
      <c r="CF1095" s="137"/>
      <c r="CG1095" s="137"/>
      <c r="CH1095" s="137"/>
      <c r="CI1095" s="137"/>
      <c r="CJ1095" s="137"/>
      <c r="CK1095" s="137"/>
      <c r="CL1095" s="137"/>
      <c r="CM1095" s="137"/>
      <c r="CN1095" s="137"/>
      <c r="CO1095" s="137"/>
      <c r="CP1095" s="137"/>
      <c r="CQ1095" s="137"/>
      <c r="CR1095" s="137"/>
      <c r="CS1095" s="137"/>
      <c r="CT1095" s="137"/>
      <c r="CU1095" s="137"/>
      <c r="CV1095" s="137"/>
      <c r="CW1095" s="137"/>
      <c r="CX1095" s="137"/>
      <c r="CY1095" s="137"/>
      <c r="CZ1095" s="137"/>
      <c r="DA1095" s="137"/>
      <c r="DB1095" s="137"/>
      <c r="DC1095" s="137"/>
      <c r="DD1095" s="137"/>
      <c r="DE1095" s="137"/>
      <c r="DF1095" s="137"/>
      <c r="DG1095" s="137"/>
      <c r="DH1095" s="137"/>
      <c r="DI1095" s="137"/>
      <c r="DJ1095" s="137"/>
      <c r="DK1095" s="137"/>
      <c r="DL1095" s="137"/>
      <c r="DM1095" s="137"/>
      <c r="DN1095" s="137"/>
      <c r="DO1095" s="137"/>
      <c r="DP1095" s="137"/>
      <c r="DQ1095" s="137"/>
      <c r="DR1095" s="137"/>
      <c r="DS1095" s="137"/>
      <c r="DT1095" s="137"/>
      <c r="DU1095" s="137"/>
      <c r="DV1095" s="137"/>
      <c r="DW1095" s="137"/>
      <c r="DX1095" s="137"/>
      <c r="DY1095" s="137"/>
      <c r="DZ1095" s="137"/>
      <c r="EA1095" s="137"/>
      <c r="EB1095" s="137"/>
      <c r="EC1095" s="137"/>
      <c r="ED1095" s="137"/>
      <c r="EE1095" s="137"/>
      <c r="EF1095" s="137"/>
      <c r="EG1095" s="137"/>
      <c r="EH1095" s="137"/>
      <c r="EI1095" s="137"/>
      <c r="EJ1095" s="137"/>
      <c r="EK1095" s="137"/>
      <c r="EL1095" s="137"/>
      <c r="EM1095" s="137"/>
      <c r="EN1095" s="137"/>
      <c r="EO1095" s="137"/>
      <c r="EP1095" s="137"/>
      <c r="EQ1095" s="137"/>
      <c r="ER1095" s="137"/>
      <c r="ES1095" s="137"/>
      <c r="ET1095" s="137"/>
      <c r="EU1095" s="137"/>
      <c r="EV1095" s="137"/>
      <c r="EW1095" s="137"/>
      <c r="EX1095" s="137"/>
      <c r="EY1095" s="137"/>
    </row>
    <row r="1096" spans="1:155" ht="27" customHeight="1">
      <c r="A1096" s="238" t="s">
        <v>44</v>
      </c>
      <c r="B1096" s="238">
        <f>'Encodage réponses Es'!$C$3</f>
        <v>0</v>
      </c>
      <c r="C1096" s="150"/>
      <c r="D1096" s="149"/>
      <c r="E1096" s="150"/>
      <c r="F1096" s="150"/>
      <c r="G1096" s="150"/>
      <c r="H1096" s="150"/>
      <c r="I1096" s="150"/>
      <c r="J1096" s="361"/>
      <c r="K1096" s="148"/>
      <c r="L1096" s="147"/>
      <c r="M1096" s="146"/>
      <c r="N1096" s="150"/>
      <c r="O1096" s="150"/>
      <c r="P1096" s="198"/>
      <c r="BX1096" s="137"/>
      <c r="BY1096" s="137"/>
      <c r="BZ1096" s="137"/>
      <c r="CA1096" s="137"/>
      <c r="CB1096" s="137"/>
      <c r="CC1096" s="137"/>
      <c r="CD1096" s="137"/>
      <c r="CE1096" s="137"/>
      <c r="CF1096" s="137"/>
      <c r="CG1096" s="137"/>
      <c r="CH1096" s="137"/>
      <c r="CI1096" s="137"/>
      <c r="CJ1096" s="137"/>
      <c r="CK1096" s="137"/>
      <c r="CL1096" s="137"/>
      <c r="CM1096" s="137"/>
      <c r="CN1096" s="137"/>
      <c r="CO1096" s="137"/>
      <c r="CP1096" s="137"/>
      <c r="CQ1096" s="137"/>
      <c r="CR1096" s="137"/>
      <c r="CS1096" s="137"/>
      <c r="CT1096" s="137"/>
      <c r="CU1096" s="137"/>
      <c r="CV1096" s="137"/>
      <c r="CW1096" s="137"/>
      <c r="CX1096" s="137"/>
      <c r="CY1096" s="137"/>
      <c r="CZ1096" s="137"/>
      <c r="DA1096" s="137"/>
      <c r="DB1096" s="137"/>
      <c r="DC1096" s="137"/>
      <c r="DD1096" s="137"/>
      <c r="DE1096" s="137"/>
      <c r="DF1096" s="137"/>
      <c r="DG1096" s="137"/>
      <c r="DH1096" s="137"/>
      <c r="DI1096" s="137"/>
      <c r="DJ1096" s="137"/>
      <c r="DK1096" s="137"/>
      <c r="DL1096" s="137"/>
      <c r="DM1096" s="137"/>
      <c r="DN1096" s="137"/>
      <c r="DO1096" s="137"/>
      <c r="DP1096" s="137"/>
      <c r="DQ1096" s="137"/>
      <c r="DR1096" s="137"/>
      <c r="DS1096" s="137"/>
      <c r="DT1096" s="137"/>
      <c r="DU1096" s="137"/>
      <c r="DV1096" s="137"/>
      <c r="DW1096" s="137"/>
      <c r="DX1096" s="137"/>
      <c r="DY1096" s="137"/>
      <c r="DZ1096" s="137"/>
      <c r="EA1096" s="137"/>
      <c r="EB1096" s="137"/>
      <c r="EC1096" s="137"/>
      <c r="ED1096" s="137"/>
      <c r="EE1096" s="137"/>
      <c r="EF1096" s="137"/>
      <c r="EG1096" s="137"/>
      <c r="EH1096" s="137"/>
      <c r="EI1096" s="137"/>
      <c r="EJ1096" s="137"/>
      <c r="EK1096" s="137"/>
      <c r="EL1096" s="137"/>
      <c r="EM1096" s="137"/>
      <c r="EN1096" s="137"/>
      <c r="EO1096" s="137"/>
      <c r="EP1096" s="137"/>
      <c r="EQ1096" s="137"/>
      <c r="ER1096" s="137"/>
      <c r="ES1096" s="137"/>
      <c r="ET1096" s="137"/>
      <c r="EU1096" s="137"/>
      <c r="EV1096" s="137"/>
      <c r="EW1096" s="137"/>
      <c r="EX1096" s="137"/>
      <c r="EY1096" s="137"/>
    </row>
    <row r="1097" spans="1:155" ht="15.5">
      <c r="A1097" s="724" t="str">
        <f>CONCATENATE("Synthèse des résultats de l'élève : ",Résultats!$E33," ",Résultats!$F33)</f>
        <v xml:space="preserve">Synthèse des résultats de l'élève :  </v>
      </c>
      <c r="B1097" s="724"/>
      <c r="C1097" s="724"/>
      <c r="D1097" s="724"/>
      <c r="E1097" s="724"/>
      <c r="F1097" s="724"/>
      <c r="G1097" s="724"/>
      <c r="H1097" s="724"/>
      <c r="I1097" s="724"/>
      <c r="J1097" s="724"/>
      <c r="K1097" s="724"/>
      <c r="L1097" s="237"/>
      <c r="M1097" s="718" t="str">
        <f>IF(Résultats!$J1096="Absent(e)","Absent(e)",IF(Résultats!$J1096="Incomplet","Incomplet",""))</f>
        <v/>
      </c>
      <c r="N1097" s="718"/>
      <c r="O1097" s="718"/>
      <c r="P1097" s="718"/>
      <c r="BX1097" s="137"/>
      <c r="BY1097" s="137"/>
      <c r="BZ1097" s="137"/>
      <c r="CA1097" s="137"/>
      <c r="CB1097" s="137"/>
      <c r="CC1097" s="137"/>
      <c r="CD1097" s="137"/>
      <c r="CE1097" s="137"/>
      <c r="CF1097" s="137"/>
      <c r="CG1097" s="137"/>
      <c r="CH1097" s="137"/>
      <c r="CI1097" s="137"/>
      <c r="CJ1097" s="137"/>
      <c r="CK1097" s="137"/>
      <c r="CL1097" s="137"/>
      <c r="CM1097" s="137"/>
      <c r="CN1097" s="137"/>
      <c r="CO1097" s="137"/>
      <c r="CP1097" s="137"/>
      <c r="CQ1097" s="137"/>
      <c r="CR1097" s="137"/>
      <c r="CS1097" s="137"/>
      <c r="CT1097" s="137"/>
      <c r="CU1097" s="137"/>
      <c r="CV1097" s="137"/>
      <c r="CW1097" s="137"/>
      <c r="CX1097" s="137"/>
      <c r="CY1097" s="137"/>
      <c r="CZ1097" s="137"/>
      <c r="DA1097" s="137"/>
      <c r="DB1097" s="137"/>
      <c r="DC1097" s="137"/>
      <c r="DD1097" s="137"/>
      <c r="DE1097" s="137"/>
      <c r="DF1097" s="137"/>
      <c r="DG1097" s="137"/>
      <c r="DH1097" s="137"/>
      <c r="DI1097" s="137"/>
      <c r="DJ1097" s="137"/>
      <c r="DK1097" s="137"/>
      <c r="DL1097" s="137"/>
      <c r="DM1097" s="137"/>
      <c r="DN1097" s="137"/>
      <c r="DO1097" s="137"/>
      <c r="DP1097" s="137"/>
      <c r="DQ1097" s="137"/>
      <c r="DR1097" s="137"/>
      <c r="DS1097" s="137"/>
      <c r="DT1097" s="137"/>
      <c r="DU1097" s="137"/>
      <c r="DV1097" s="137"/>
      <c r="DW1097" s="137"/>
      <c r="DX1097" s="137"/>
      <c r="DY1097" s="137"/>
      <c r="DZ1097" s="137"/>
      <c r="EA1097" s="137"/>
      <c r="EB1097" s="137"/>
      <c r="EC1097" s="137"/>
      <c r="ED1097" s="137"/>
      <c r="EE1097" s="137"/>
      <c r="EF1097" s="137"/>
      <c r="EG1097" s="137"/>
      <c r="EH1097" s="137"/>
      <c r="EI1097" s="137"/>
      <c r="EJ1097" s="137"/>
      <c r="EK1097" s="137"/>
      <c r="EL1097" s="137"/>
      <c r="EM1097" s="137"/>
      <c r="EN1097" s="137"/>
      <c r="EO1097" s="137"/>
      <c r="EP1097" s="137"/>
      <c r="EQ1097" s="137"/>
      <c r="ER1097" s="137"/>
      <c r="ES1097" s="137"/>
      <c r="ET1097" s="137"/>
      <c r="EU1097" s="137"/>
      <c r="EV1097" s="137"/>
      <c r="EW1097" s="137"/>
      <c r="EX1097" s="137"/>
      <c r="EY1097" s="137"/>
    </row>
    <row r="1098" spans="1:155" ht="15.5">
      <c r="A1098" s="236"/>
      <c r="B1098" s="235"/>
      <c r="C1098" s="150"/>
      <c r="D1098" s="149"/>
      <c r="E1098" s="150"/>
      <c r="F1098" s="150"/>
      <c r="G1098" s="150"/>
      <c r="H1098" s="150"/>
      <c r="I1098" s="150"/>
      <c r="J1098" s="361"/>
      <c r="K1098" s="148"/>
      <c r="L1098" s="147"/>
      <c r="M1098" s="146"/>
      <c r="N1098" s="150"/>
      <c r="O1098" s="150"/>
      <c r="P1098" s="198"/>
      <c r="BX1098" s="137"/>
      <c r="BY1098" s="137"/>
      <c r="BZ1098" s="137"/>
      <c r="CA1098" s="137"/>
      <c r="CB1098" s="137"/>
      <c r="CC1098" s="137"/>
      <c r="CD1098" s="137"/>
      <c r="CE1098" s="137"/>
      <c r="CF1098" s="137"/>
      <c r="CG1098" s="137"/>
      <c r="CH1098" s="137"/>
      <c r="CI1098" s="137"/>
      <c r="CJ1098" s="137"/>
      <c r="CK1098" s="137"/>
      <c r="CL1098" s="137"/>
      <c r="CM1098" s="137"/>
      <c r="CN1098" s="137"/>
      <c r="CO1098" s="137"/>
      <c r="CP1098" s="137"/>
      <c r="CQ1098" s="137"/>
      <c r="CR1098" s="137"/>
      <c r="CS1098" s="137"/>
      <c r="CT1098" s="137"/>
      <c r="CU1098" s="137"/>
      <c r="CV1098" s="137"/>
      <c r="CW1098" s="137"/>
      <c r="CX1098" s="137"/>
      <c r="CY1098" s="137"/>
      <c r="CZ1098" s="137"/>
      <c r="DA1098" s="137"/>
      <c r="DB1098" s="137"/>
      <c r="DC1098" s="137"/>
      <c r="DD1098" s="137"/>
      <c r="DE1098" s="137"/>
      <c r="DF1098" s="137"/>
      <c r="DG1098" s="137"/>
      <c r="DH1098" s="137"/>
      <c r="DI1098" s="137"/>
      <c r="DJ1098" s="137"/>
      <c r="DK1098" s="137"/>
      <c r="DL1098" s="137"/>
      <c r="DM1098" s="137"/>
      <c r="DN1098" s="137"/>
      <c r="DO1098" s="137"/>
      <c r="DP1098" s="137"/>
      <c r="DQ1098" s="137"/>
      <c r="DR1098" s="137"/>
      <c r="DS1098" s="137"/>
      <c r="DT1098" s="137"/>
      <c r="DU1098" s="137"/>
      <c r="DV1098" s="137"/>
      <c r="DW1098" s="137"/>
      <c r="DX1098" s="137"/>
      <c r="DY1098" s="137"/>
      <c r="DZ1098" s="137"/>
      <c r="EA1098" s="137"/>
      <c r="EB1098" s="137"/>
      <c r="EC1098" s="137"/>
      <c r="ED1098" s="137"/>
      <c r="EE1098" s="137"/>
      <c r="EF1098" s="137"/>
      <c r="EG1098" s="137"/>
      <c r="EH1098" s="137"/>
      <c r="EI1098" s="137"/>
      <c r="EJ1098" s="137"/>
      <c r="EK1098" s="137"/>
      <c r="EL1098" s="137"/>
      <c r="EM1098" s="137"/>
      <c r="EN1098" s="137"/>
      <c r="EO1098" s="137"/>
      <c r="EP1098" s="137"/>
      <c r="EQ1098" s="137"/>
      <c r="ER1098" s="137"/>
      <c r="ES1098" s="137"/>
      <c r="ET1098" s="137"/>
      <c r="EU1098" s="137"/>
      <c r="EV1098" s="137"/>
      <c r="EW1098" s="137"/>
      <c r="EX1098" s="137"/>
      <c r="EY1098" s="137"/>
    </row>
    <row r="1099" spans="1:155" s="173" customFormat="1" ht="18" customHeight="1">
      <c r="A1099" s="234" t="s">
        <v>47</v>
      </c>
      <c r="B1099" s="233"/>
      <c r="C1099" s="362"/>
      <c r="D1099" s="228"/>
      <c r="E1099" s="232"/>
      <c r="F1099" s="232"/>
      <c r="G1099" s="232"/>
      <c r="H1099" s="232"/>
      <c r="I1099" s="232"/>
      <c r="J1099" s="231"/>
      <c r="K1099" s="230"/>
      <c r="L1099" s="229"/>
      <c r="M1099" s="228"/>
      <c r="N1099" s="227" t="str">
        <f>IF(OR(Résultats!$J33="Absent(e)",Résultats!$J33="Incomplet"),"",Résultats!$J33)</f>
        <v/>
      </c>
      <c r="O1099" s="226" t="str">
        <f>"/"</f>
        <v>/</v>
      </c>
      <c r="P1099" s="225">
        <f>Résultats!$J$4</f>
        <v>80</v>
      </c>
      <c r="Q1099" s="174"/>
      <c r="R1099" s="174"/>
      <c r="S1099" s="174"/>
      <c r="T1099" s="174"/>
      <c r="U1099" s="174"/>
      <c r="V1099" s="174"/>
      <c r="W1099" s="174"/>
      <c r="X1099" s="174"/>
      <c r="Y1099" s="174"/>
      <c r="Z1099" s="174"/>
      <c r="AA1099" s="174"/>
      <c r="AB1099" s="174"/>
      <c r="AC1099" s="174"/>
      <c r="AD1099" s="174"/>
      <c r="AE1099" s="174"/>
      <c r="AF1099" s="174"/>
      <c r="AG1099" s="174"/>
      <c r="AH1099" s="174"/>
      <c r="AI1099" s="174"/>
      <c r="AJ1099" s="174"/>
      <c r="AK1099" s="174"/>
      <c r="AL1099" s="174"/>
      <c r="AM1099" s="174"/>
      <c r="AN1099" s="174"/>
    </row>
    <row r="1100" spans="1:155" ht="14">
      <c r="A1100" s="224"/>
      <c r="B1100" s="221"/>
      <c r="C1100" s="220"/>
      <c r="D1100" s="219"/>
      <c r="E1100" s="218"/>
      <c r="F1100" s="218"/>
      <c r="G1100" s="218"/>
      <c r="H1100" s="218"/>
      <c r="I1100" s="218"/>
      <c r="J1100" s="217"/>
      <c r="K1100" s="216"/>
      <c r="L1100" s="215"/>
      <c r="M1100" s="214"/>
      <c r="N1100" s="219"/>
      <c r="O1100" s="219"/>
      <c r="P1100" s="223"/>
      <c r="BX1100" s="137"/>
      <c r="BY1100" s="137"/>
      <c r="BZ1100" s="137"/>
      <c r="CA1100" s="137"/>
      <c r="CB1100" s="137"/>
      <c r="CC1100" s="137"/>
      <c r="CD1100" s="137"/>
      <c r="CE1100" s="137"/>
      <c r="CF1100" s="137"/>
      <c r="CG1100" s="137"/>
      <c r="CH1100" s="137"/>
      <c r="CI1100" s="137"/>
      <c r="CJ1100" s="137"/>
      <c r="CK1100" s="137"/>
      <c r="CL1100" s="137"/>
      <c r="CM1100" s="137"/>
      <c r="CN1100" s="137"/>
      <c r="CO1100" s="137"/>
      <c r="CP1100" s="137"/>
      <c r="CQ1100" s="137"/>
      <c r="CR1100" s="137"/>
      <c r="CS1100" s="137"/>
      <c r="CT1100" s="137"/>
      <c r="CU1100" s="137"/>
      <c r="CV1100" s="137"/>
      <c r="CW1100" s="137"/>
      <c r="CX1100" s="137"/>
      <c r="CY1100" s="137"/>
      <c r="CZ1100" s="137"/>
      <c r="DA1100" s="137"/>
      <c r="DB1100" s="137"/>
      <c r="DC1100" s="137"/>
      <c r="DD1100" s="137"/>
      <c r="DE1100" s="137"/>
      <c r="DF1100" s="137"/>
      <c r="DG1100" s="137"/>
      <c r="DH1100" s="137"/>
      <c r="DI1100" s="137"/>
      <c r="DJ1100" s="137"/>
      <c r="DK1100" s="137"/>
      <c r="DL1100" s="137"/>
      <c r="DM1100" s="137"/>
      <c r="DN1100" s="137"/>
      <c r="DO1100" s="137"/>
      <c r="DP1100" s="137"/>
      <c r="DQ1100" s="137"/>
      <c r="DR1100" s="137"/>
      <c r="DS1100" s="137"/>
      <c r="DT1100" s="137"/>
      <c r="DU1100" s="137"/>
      <c r="DV1100" s="137"/>
      <c r="DW1100" s="137"/>
      <c r="DX1100" s="137"/>
      <c r="DY1100" s="137"/>
      <c r="DZ1100" s="137"/>
      <c r="EA1100" s="137"/>
      <c r="EB1100" s="137"/>
      <c r="EC1100" s="137"/>
      <c r="ED1100" s="137"/>
      <c r="EE1100" s="137"/>
      <c r="EF1100" s="137"/>
      <c r="EG1100" s="137"/>
      <c r="EH1100" s="137"/>
      <c r="EI1100" s="137"/>
      <c r="EJ1100" s="137"/>
      <c r="EK1100" s="137"/>
      <c r="EL1100" s="137"/>
      <c r="EM1100" s="137"/>
      <c r="EN1100" s="137"/>
      <c r="EO1100" s="137"/>
      <c r="EP1100" s="137"/>
      <c r="EQ1100" s="137"/>
      <c r="ER1100" s="137"/>
      <c r="ES1100" s="137"/>
      <c r="ET1100" s="137"/>
      <c r="EU1100" s="137"/>
      <c r="EV1100" s="137"/>
      <c r="EW1100" s="137"/>
      <c r="EX1100" s="137"/>
      <c r="EY1100" s="137"/>
    </row>
    <row r="1101" spans="1:155" ht="15.5">
      <c r="A1101" s="222"/>
      <c r="B1101" s="221"/>
      <c r="C1101" s="220"/>
      <c r="D1101" s="219"/>
      <c r="E1101" s="218"/>
      <c r="F1101" s="218"/>
      <c r="G1101" s="218"/>
      <c r="H1101" s="218"/>
      <c r="I1101" s="218"/>
      <c r="J1101" s="217"/>
      <c r="K1101" s="216"/>
      <c r="L1101" s="215"/>
      <c r="M1101" s="214"/>
      <c r="N1101" s="719" t="str">
        <f>IF(N1099="","",N1099/P1099)</f>
        <v/>
      </c>
      <c r="O1101" s="719"/>
      <c r="P1101" s="719"/>
      <c r="BX1101" s="137"/>
      <c r="BY1101" s="137"/>
      <c r="BZ1101" s="137"/>
      <c r="CA1101" s="137"/>
      <c r="CB1101" s="137"/>
      <c r="CC1101" s="137"/>
      <c r="CD1101" s="137"/>
      <c r="CE1101" s="137"/>
      <c r="CF1101" s="137"/>
      <c r="CG1101" s="137"/>
      <c r="CH1101" s="137"/>
      <c r="CI1101" s="137"/>
      <c r="CJ1101" s="137"/>
      <c r="CK1101" s="137"/>
      <c r="CL1101" s="137"/>
      <c r="CM1101" s="137"/>
      <c r="CN1101" s="137"/>
      <c r="CO1101" s="137"/>
      <c r="CP1101" s="137"/>
      <c r="CQ1101" s="137"/>
      <c r="CR1101" s="137"/>
      <c r="CS1101" s="137"/>
      <c r="CT1101" s="137"/>
      <c r="CU1101" s="137"/>
      <c r="CV1101" s="137"/>
      <c r="CW1101" s="137"/>
      <c r="CX1101" s="137"/>
      <c r="CY1101" s="137"/>
      <c r="CZ1101" s="137"/>
      <c r="DA1101" s="137"/>
      <c r="DB1101" s="137"/>
      <c r="DC1101" s="137"/>
      <c r="DD1101" s="137"/>
      <c r="DE1101" s="137"/>
      <c r="DF1101" s="137"/>
      <c r="DG1101" s="137"/>
      <c r="DH1101" s="137"/>
      <c r="DI1101" s="137"/>
      <c r="DJ1101" s="137"/>
      <c r="DK1101" s="137"/>
      <c r="DL1101" s="137"/>
      <c r="DM1101" s="137"/>
      <c r="DN1101" s="137"/>
      <c r="DO1101" s="137"/>
      <c r="DP1101" s="137"/>
      <c r="DQ1101" s="137"/>
      <c r="DR1101" s="137"/>
      <c r="DS1101" s="137"/>
      <c r="DT1101" s="137"/>
      <c r="DU1101" s="137"/>
      <c r="DV1101" s="137"/>
      <c r="DW1101" s="137"/>
      <c r="DX1101" s="137"/>
      <c r="DY1101" s="137"/>
      <c r="DZ1101" s="137"/>
      <c r="EA1101" s="137"/>
      <c r="EB1101" s="137"/>
      <c r="EC1101" s="137"/>
      <c r="ED1101" s="137"/>
      <c r="EE1101" s="137"/>
      <c r="EF1101" s="137"/>
      <c r="EG1101" s="137"/>
      <c r="EH1101" s="137"/>
      <c r="EI1101" s="137"/>
      <c r="EJ1101" s="137"/>
      <c r="EK1101" s="137"/>
      <c r="EL1101" s="137"/>
      <c r="EM1101" s="137"/>
      <c r="EN1101" s="137"/>
      <c r="EO1101" s="137"/>
      <c r="EP1101" s="137"/>
      <c r="EQ1101" s="137"/>
      <c r="ER1101" s="137"/>
      <c r="ES1101" s="137"/>
      <c r="ET1101" s="137"/>
      <c r="EU1101" s="137"/>
      <c r="EV1101" s="137"/>
      <c r="EW1101" s="137"/>
      <c r="EX1101" s="137"/>
      <c r="EY1101" s="137"/>
    </row>
    <row r="1102" spans="1:155">
      <c r="A1102" s="213"/>
      <c r="B1102" s="150"/>
      <c r="C1102" s="150"/>
      <c r="D1102" s="149"/>
      <c r="E1102" s="150"/>
      <c r="F1102" s="150"/>
      <c r="G1102" s="150"/>
      <c r="H1102" s="150"/>
      <c r="I1102" s="150"/>
      <c r="J1102" s="361"/>
      <c r="K1102" s="148"/>
      <c r="L1102" s="147"/>
      <c r="M1102" s="212"/>
      <c r="N1102" s="149"/>
      <c r="O1102" s="149"/>
      <c r="P1102" s="198"/>
      <c r="BX1102" s="137"/>
      <c r="BY1102" s="137"/>
      <c r="BZ1102" s="137"/>
      <c r="CA1102" s="137"/>
      <c r="CB1102" s="137"/>
      <c r="CC1102" s="137"/>
      <c r="CD1102" s="137"/>
      <c r="CE1102" s="137"/>
      <c r="CF1102" s="137"/>
      <c r="CG1102" s="137"/>
      <c r="CH1102" s="137"/>
      <c r="CI1102" s="137"/>
      <c r="CJ1102" s="137"/>
      <c r="CK1102" s="137"/>
      <c r="CL1102" s="137"/>
      <c r="CM1102" s="137"/>
      <c r="CN1102" s="137"/>
      <c r="CO1102" s="137"/>
      <c r="CP1102" s="137"/>
      <c r="CQ1102" s="137"/>
      <c r="CR1102" s="137"/>
      <c r="CS1102" s="137"/>
      <c r="CT1102" s="137"/>
      <c r="CU1102" s="137"/>
      <c r="CV1102" s="137"/>
      <c r="CW1102" s="137"/>
      <c r="CX1102" s="137"/>
      <c r="CY1102" s="137"/>
      <c r="CZ1102" s="137"/>
      <c r="DA1102" s="137"/>
      <c r="DB1102" s="137"/>
      <c r="DC1102" s="137"/>
      <c r="DD1102" s="137"/>
      <c r="DE1102" s="137"/>
      <c r="DF1102" s="137"/>
      <c r="DG1102" s="137"/>
      <c r="DH1102" s="137"/>
      <c r="DI1102" s="137"/>
      <c r="DJ1102" s="137"/>
      <c r="DK1102" s="137"/>
      <c r="DL1102" s="137"/>
      <c r="DM1102" s="137"/>
      <c r="DN1102" s="137"/>
      <c r="DO1102" s="137"/>
      <c r="DP1102" s="137"/>
      <c r="DQ1102" s="137"/>
      <c r="DR1102" s="137"/>
      <c r="DS1102" s="137"/>
      <c r="DT1102" s="137"/>
      <c r="DU1102" s="137"/>
      <c r="DV1102" s="137"/>
      <c r="DW1102" s="137"/>
      <c r="DX1102" s="137"/>
      <c r="DY1102" s="137"/>
      <c r="DZ1102" s="137"/>
      <c r="EA1102" s="137"/>
      <c r="EB1102" s="137"/>
      <c r="EC1102" s="137"/>
      <c r="ED1102" s="137"/>
      <c r="EE1102" s="137"/>
      <c r="EF1102" s="137"/>
      <c r="EG1102" s="137"/>
      <c r="EH1102" s="137"/>
      <c r="EI1102" s="137"/>
      <c r="EJ1102" s="137"/>
      <c r="EK1102" s="137"/>
      <c r="EL1102" s="137"/>
      <c r="EM1102" s="137"/>
      <c r="EN1102" s="137"/>
      <c r="EO1102" s="137"/>
      <c r="EP1102" s="137"/>
      <c r="EQ1102" s="137"/>
      <c r="ER1102" s="137"/>
      <c r="ES1102" s="137"/>
      <c r="ET1102" s="137"/>
      <c r="EU1102" s="137"/>
      <c r="EV1102" s="137"/>
      <c r="EW1102" s="137"/>
      <c r="EX1102" s="137"/>
      <c r="EY1102" s="137"/>
    </row>
    <row r="1103" spans="1:155" s="173" customFormat="1" ht="27" customHeight="1">
      <c r="A1103" s="183" t="s">
        <v>57</v>
      </c>
      <c r="B1103" s="182"/>
      <c r="C1103" s="181"/>
      <c r="D1103" s="181"/>
      <c r="E1103" s="180"/>
      <c r="F1103" s="180"/>
      <c r="G1103" s="180"/>
      <c r="H1103" s="179"/>
      <c r="I1103" s="179"/>
      <c r="J1103" s="706" t="str">
        <f>IF(Résultats!$M33="","",Résultats!$M33)</f>
        <v/>
      </c>
      <c r="K1103" s="706"/>
      <c r="L1103" s="706"/>
      <c r="M1103" s="178" t="str">
        <f>"/"</f>
        <v>/</v>
      </c>
      <c r="N1103" s="177">
        <f>Résultats!$M$4</f>
        <v>40</v>
      </c>
      <c r="O1103" s="176"/>
      <c r="P1103" s="175" t="str">
        <f>IF(OR(J1103="",J1103="Absent(e)",J1103="Incomplet"),"",J1103/N1103)</f>
        <v/>
      </c>
      <c r="Q1103" s="174"/>
      <c r="R1103" s="174"/>
      <c r="S1103" s="174"/>
      <c r="T1103" s="174"/>
      <c r="U1103" s="174"/>
      <c r="V1103" s="174"/>
      <c r="W1103" s="174"/>
      <c r="X1103" s="174"/>
      <c r="Y1103" s="174"/>
      <c r="Z1103" s="174"/>
      <c r="AA1103" s="174"/>
      <c r="AB1103" s="174"/>
      <c r="AC1103" s="174"/>
      <c r="AD1103" s="174"/>
      <c r="AE1103" s="174"/>
      <c r="AF1103" s="174"/>
      <c r="AG1103" s="174"/>
      <c r="AH1103" s="174"/>
      <c r="AI1103" s="174"/>
      <c r="AJ1103" s="174"/>
      <c r="AK1103" s="174"/>
      <c r="AL1103" s="174"/>
      <c r="AM1103" s="174"/>
      <c r="AN1103" s="174"/>
    </row>
    <row r="1104" spans="1:155" s="173" customFormat="1" ht="18" customHeight="1">
      <c r="A1104" s="707" t="s">
        <v>73</v>
      </c>
      <c r="B1104" s="708"/>
      <c r="C1104" s="708"/>
      <c r="D1104" s="708"/>
      <c r="E1104" s="708"/>
      <c r="F1104" s="358"/>
      <c r="G1104" s="358"/>
      <c r="H1104" s="709" t="str">
        <f>IF(OR(Résultats!$AA33="Absent(e)",Résultats!$AA33="Incomplet"),"",Résultats!$AA33)</f>
        <v/>
      </c>
      <c r="I1104" s="709"/>
      <c r="J1104" s="168" t="str">
        <f>"/"</f>
        <v>/</v>
      </c>
      <c r="K1104" s="167">
        <f>Résultats!$AA$2</f>
        <v>19</v>
      </c>
      <c r="L1104" s="191"/>
      <c r="M1104" s="191"/>
      <c r="N1104" s="190"/>
      <c r="O1104" s="323"/>
      <c r="P1104" s="188"/>
      <c r="R1104" s="174"/>
      <c r="S1104" s="174"/>
      <c r="T1104" s="174"/>
      <c r="U1104" s="174"/>
      <c r="V1104" s="174"/>
      <c r="W1104" s="174"/>
      <c r="X1104" s="174"/>
      <c r="Y1104" s="174"/>
      <c r="Z1104" s="174"/>
      <c r="AA1104" s="174"/>
      <c r="AB1104" s="174"/>
      <c r="AC1104" s="174"/>
      <c r="AD1104" s="174"/>
      <c r="AE1104" s="174"/>
      <c r="AF1104" s="174"/>
      <c r="AG1104" s="174"/>
      <c r="AH1104" s="174"/>
      <c r="AI1104" s="174"/>
      <c r="AJ1104" s="174"/>
      <c r="AK1104" s="174"/>
      <c r="AL1104" s="174"/>
      <c r="AM1104" s="174"/>
      <c r="AN1104" s="174"/>
    </row>
    <row r="1105" spans="1:155" s="173" customFormat="1" ht="13.5" customHeight="1">
      <c r="A1105" s="197" t="s">
        <v>139</v>
      </c>
      <c r="B1105" s="196"/>
      <c r="C1105" s="196"/>
      <c r="D1105" s="196"/>
      <c r="E1105" s="196"/>
      <c r="F1105" s="196"/>
      <c r="G1105" s="196"/>
      <c r="H1105" s="195"/>
      <c r="I1105" s="194"/>
      <c r="J1105" s="193"/>
      <c r="K1105" s="192"/>
      <c r="L1105" s="191"/>
      <c r="M1105" s="191"/>
      <c r="N1105" s="190"/>
      <c r="O1105" s="323"/>
      <c r="P1105" s="188"/>
      <c r="R1105" s="174"/>
      <c r="S1105" s="174"/>
      <c r="T1105" s="174"/>
      <c r="U1105" s="174"/>
      <c r="V1105" s="174"/>
      <c r="W1105" s="174"/>
      <c r="X1105" s="174"/>
      <c r="Y1105" s="174"/>
      <c r="Z1105" s="174"/>
      <c r="AA1105" s="174"/>
      <c r="AB1105" s="174"/>
      <c r="AC1105" s="174"/>
      <c r="AD1105" s="174"/>
      <c r="AE1105" s="174"/>
      <c r="AF1105" s="174"/>
      <c r="AG1105" s="174"/>
      <c r="AH1105" s="174"/>
      <c r="AI1105" s="174"/>
      <c r="AJ1105" s="174"/>
      <c r="AK1105" s="174"/>
      <c r="AL1105" s="174"/>
      <c r="AM1105" s="174"/>
      <c r="AN1105" s="174"/>
    </row>
    <row r="1106" spans="1:155" s="173" customFormat="1" ht="13.5" customHeight="1">
      <c r="A1106" s="197" t="s">
        <v>142</v>
      </c>
      <c r="B1106" s="196"/>
      <c r="C1106" s="196"/>
      <c r="D1106" s="196"/>
      <c r="E1106" s="196"/>
      <c r="F1106" s="196"/>
      <c r="G1106" s="196"/>
      <c r="H1106" s="195"/>
      <c r="I1106" s="194"/>
      <c r="J1106" s="193"/>
      <c r="K1106" s="192"/>
      <c r="L1106" s="191"/>
      <c r="M1106" s="191"/>
      <c r="N1106" s="190"/>
      <c r="O1106" s="323"/>
      <c r="P1106" s="188"/>
      <c r="R1106" s="174"/>
      <c r="S1106" s="174"/>
      <c r="T1106" s="174"/>
      <c r="U1106" s="174"/>
      <c r="V1106" s="174"/>
      <c r="W1106" s="174"/>
      <c r="X1106" s="174"/>
      <c r="Y1106" s="174"/>
      <c r="Z1106" s="174"/>
      <c r="AA1106" s="174"/>
      <c r="AB1106" s="174"/>
      <c r="AC1106" s="174"/>
      <c r="AD1106" s="174"/>
      <c r="AE1106" s="174"/>
      <c r="AF1106" s="174"/>
      <c r="AG1106" s="174"/>
      <c r="AH1106" s="174"/>
      <c r="AI1106" s="174"/>
      <c r="AJ1106" s="174"/>
      <c r="AK1106" s="174"/>
      <c r="AL1106" s="174"/>
      <c r="AM1106" s="174"/>
      <c r="AN1106" s="174"/>
    </row>
    <row r="1107" spans="1:155" s="186" customFormat="1" ht="13.5" customHeight="1">
      <c r="A1107" s="197" t="s">
        <v>74</v>
      </c>
      <c r="B1107" s="211"/>
      <c r="C1107" s="211"/>
      <c r="D1107" s="211"/>
      <c r="E1107" s="211"/>
      <c r="F1107" s="211"/>
      <c r="G1107" s="211"/>
      <c r="H1107" s="210"/>
      <c r="I1107" s="209"/>
      <c r="J1107" s="208"/>
      <c r="K1107" s="208"/>
      <c r="L1107" s="208"/>
      <c r="M1107" s="208"/>
      <c r="N1107" s="207"/>
      <c r="O1107" s="324"/>
      <c r="P1107" s="205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</row>
    <row r="1108" spans="1:155" s="186" customFormat="1" ht="13.5" customHeight="1">
      <c r="A1108" s="197" t="s">
        <v>84</v>
      </c>
      <c r="B1108" s="211"/>
      <c r="C1108" s="211"/>
      <c r="D1108" s="211"/>
      <c r="E1108" s="211"/>
      <c r="F1108" s="211"/>
      <c r="G1108" s="211"/>
      <c r="H1108" s="210"/>
      <c r="I1108" s="209"/>
      <c r="J1108" s="208"/>
      <c r="K1108" s="208"/>
      <c r="L1108" s="208"/>
      <c r="M1108" s="208"/>
      <c r="N1108" s="207"/>
      <c r="O1108" s="324"/>
      <c r="P1108" s="205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</row>
    <row r="1109" spans="1:155" s="203" customFormat="1" ht="13.5" customHeight="1">
      <c r="A1109" s="197" t="s">
        <v>75</v>
      </c>
      <c r="B1109" s="211"/>
      <c r="C1109" s="211"/>
      <c r="D1109" s="211"/>
      <c r="E1109" s="211"/>
      <c r="F1109" s="211"/>
      <c r="G1109" s="211"/>
      <c r="H1109" s="210"/>
      <c r="I1109" s="209"/>
      <c r="J1109" s="208"/>
      <c r="K1109" s="208"/>
      <c r="L1109" s="208"/>
      <c r="M1109" s="208"/>
      <c r="N1109" s="207"/>
      <c r="O1109" s="324"/>
      <c r="P1109" s="205"/>
      <c r="R1109" s="204"/>
      <c r="S1109" s="204"/>
      <c r="T1109" s="204"/>
      <c r="U1109" s="204"/>
      <c r="V1109" s="204"/>
      <c r="W1109" s="204"/>
      <c r="X1109" s="204"/>
      <c r="Y1109" s="204"/>
      <c r="Z1109" s="204"/>
      <c r="AA1109" s="204"/>
      <c r="AB1109" s="204"/>
      <c r="AC1109" s="204"/>
      <c r="AD1109" s="204"/>
      <c r="AE1109" s="204"/>
      <c r="AF1109" s="204"/>
      <c r="AG1109" s="204"/>
      <c r="AH1109" s="204"/>
      <c r="AI1109" s="204"/>
      <c r="AJ1109" s="204"/>
      <c r="AK1109" s="204"/>
      <c r="AL1109" s="204"/>
      <c r="AM1109" s="204"/>
      <c r="AN1109" s="204"/>
    </row>
    <row r="1110" spans="1:155" ht="30" customHeight="1">
      <c r="A1110" s="703" t="s">
        <v>54</v>
      </c>
      <c r="B1110" s="704"/>
      <c r="C1110" s="704"/>
      <c r="D1110" s="704"/>
      <c r="E1110" s="704"/>
      <c r="F1110" s="360"/>
      <c r="G1110" s="360"/>
      <c r="H1110" s="705" t="str">
        <f>IF(OR(Résultats!$AN33="Absent(e)",Résultats!$AN33="Incomplet"),"",Résultats!$AN33)</f>
        <v/>
      </c>
      <c r="I1110" s="705"/>
      <c r="J1110" s="172" t="str">
        <f>"/"</f>
        <v>/</v>
      </c>
      <c r="K1110" s="171">
        <f>Résultats!$AN$2</f>
        <v>21</v>
      </c>
      <c r="L1110" s="202"/>
      <c r="M1110" s="202"/>
      <c r="N1110" s="201"/>
      <c r="O1110" s="200"/>
      <c r="P1110" s="199"/>
      <c r="Q1110" s="137"/>
      <c r="R1110" s="137"/>
      <c r="S1110" s="137"/>
      <c r="T1110" s="137"/>
      <c r="U1110" s="137"/>
      <c r="V1110" s="137"/>
      <c r="W1110" s="137"/>
      <c r="X1110" s="137"/>
      <c r="Y1110" s="137"/>
      <c r="Z1110" s="137"/>
      <c r="AA1110" s="137"/>
      <c r="AB1110" s="137"/>
      <c r="AC1110" s="137"/>
      <c r="AD1110" s="137"/>
      <c r="AE1110" s="137"/>
      <c r="AF1110" s="137"/>
      <c r="AG1110" s="137"/>
      <c r="AH1110" s="137"/>
      <c r="AI1110" s="137"/>
      <c r="AJ1110" s="137"/>
      <c r="AK1110" s="137"/>
      <c r="AL1110" s="137"/>
      <c r="AM1110" s="137"/>
      <c r="AN1110" s="137"/>
      <c r="BX1110" s="137"/>
      <c r="BY1110" s="137"/>
      <c r="BZ1110" s="137"/>
      <c r="CA1110" s="137"/>
      <c r="CB1110" s="137"/>
      <c r="CC1110" s="137"/>
      <c r="CD1110" s="137"/>
      <c r="CE1110" s="137"/>
      <c r="CF1110" s="137"/>
      <c r="CG1110" s="137"/>
      <c r="CH1110" s="137"/>
      <c r="CI1110" s="137"/>
      <c r="CJ1110" s="137"/>
      <c r="CK1110" s="137"/>
      <c r="CL1110" s="137"/>
      <c r="CM1110" s="137"/>
      <c r="CN1110" s="137"/>
      <c r="CO1110" s="137"/>
      <c r="CP1110" s="137"/>
      <c r="CQ1110" s="137"/>
      <c r="CR1110" s="137"/>
      <c r="CS1110" s="137"/>
      <c r="CT1110" s="137"/>
      <c r="CU1110" s="137"/>
      <c r="CV1110" s="137"/>
      <c r="CW1110" s="137"/>
      <c r="CX1110" s="137"/>
      <c r="CY1110" s="137"/>
      <c r="CZ1110" s="137"/>
      <c r="DA1110" s="137"/>
      <c r="DB1110" s="137"/>
      <c r="DC1110" s="137"/>
      <c r="DD1110" s="137"/>
      <c r="DE1110" s="137"/>
      <c r="DF1110" s="137"/>
      <c r="DG1110" s="137"/>
      <c r="DH1110" s="137"/>
      <c r="DI1110" s="137"/>
      <c r="DJ1110" s="137"/>
      <c r="DK1110" s="137"/>
      <c r="DL1110" s="137"/>
      <c r="DM1110" s="137"/>
      <c r="DN1110" s="137"/>
      <c r="DO1110" s="137"/>
      <c r="DP1110" s="137"/>
      <c r="DQ1110" s="137"/>
      <c r="DR1110" s="137"/>
      <c r="DS1110" s="137"/>
      <c r="DT1110" s="137"/>
      <c r="DU1110" s="137"/>
      <c r="DV1110" s="137"/>
      <c r="DW1110" s="137"/>
      <c r="DX1110" s="137"/>
      <c r="DY1110" s="137"/>
      <c r="DZ1110" s="137"/>
      <c r="EA1110" s="137"/>
      <c r="EB1110" s="137"/>
      <c r="EC1110" s="137"/>
      <c r="ED1110" s="137"/>
      <c r="EE1110" s="137"/>
      <c r="EF1110" s="137"/>
      <c r="EG1110" s="137"/>
      <c r="EH1110" s="137"/>
      <c r="EI1110" s="137"/>
      <c r="EJ1110" s="137"/>
      <c r="EK1110" s="137"/>
      <c r="EL1110" s="137"/>
      <c r="EM1110" s="137"/>
      <c r="EN1110" s="137"/>
      <c r="EO1110" s="137"/>
      <c r="EP1110" s="137"/>
      <c r="EQ1110" s="137"/>
      <c r="ER1110" s="137"/>
      <c r="ES1110" s="137"/>
      <c r="ET1110" s="137"/>
      <c r="EU1110" s="137"/>
      <c r="EV1110" s="137"/>
      <c r="EW1110" s="137"/>
      <c r="EX1110" s="137"/>
      <c r="EY1110" s="137"/>
    </row>
    <row r="1111" spans="1:155" s="151" customFormat="1" ht="13.5" customHeight="1">
      <c r="A1111" s="161" t="s">
        <v>76</v>
      </c>
      <c r="B1111" s="162"/>
      <c r="C1111" s="162"/>
      <c r="D1111" s="162"/>
      <c r="E1111" s="160"/>
      <c r="F1111" s="160"/>
      <c r="G1111" s="160"/>
      <c r="H1111" s="156"/>
      <c r="I1111" s="156"/>
      <c r="J1111" s="155"/>
      <c r="K1111" s="155"/>
      <c r="L1111" s="155"/>
      <c r="M1111" s="155"/>
      <c r="N1111" s="154"/>
      <c r="O1111" s="153"/>
      <c r="P1111" s="152"/>
    </row>
    <row r="1112" spans="1:155" s="151" customFormat="1" ht="13.5" customHeight="1">
      <c r="A1112" s="161" t="s">
        <v>77</v>
      </c>
      <c r="B1112" s="162"/>
      <c r="C1112" s="162"/>
      <c r="D1112" s="162"/>
      <c r="E1112" s="160"/>
      <c r="F1112" s="160"/>
      <c r="G1112" s="160"/>
      <c r="H1112" s="156"/>
      <c r="I1112" s="156"/>
      <c r="J1112" s="155"/>
      <c r="K1112" s="155"/>
      <c r="L1112" s="155"/>
      <c r="M1112" s="155"/>
      <c r="N1112" s="154"/>
      <c r="O1112" s="153"/>
      <c r="P1112" s="152"/>
    </row>
    <row r="1113" spans="1:155" s="151" customFormat="1" ht="13.5" customHeight="1">
      <c r="A1113" s="161" t="s">
        <v>78</v>
      </c>
      <c r="B1113" s="162"/>
      <c r="C1113" s="162"/>
      <c r="D1113" s="162"/>
      <c r="E1113" s="160"/>
      <c r="F1113" s="160"/>
      <c r="G1113" s="160"/>
      <c r="H1113" s="156"/>
      <c r="I1113" s="156"/>
      <c r="J1113" s="155"/>
      <c r="K1113" s="155"/>
      <c r="L1113" s="155"/>
      <c r="M1113" s="155"/>
      <c r="N1113" s="154"/>
      <c r="O1113" s="153"/>
      <c r="P1113" s="152"/>
    </row>
    <row r="1114" spans="1:155" s="151" customFormat="1" ht="13.5" customHeight="1">
      <c r="A1114" s="444" t="s">
        <v>141</v>
      </c>
      <c r="B1114" s="160"/>
      <c r="C1114" s="160"/>
      <c r="D1114" s="160"/>
      <c r="E1114" s="160"/>
      <c r="F1114" s="160"/>
      <c r="G1114" s="160"/>
      <c r="H1114" s="156"/>
      <c r="I1114" s="156"/>
      <c r="J1114" s="155"/>
      <c r="K1114" s="155"/>
      <c r="L1114" s="155"/>
      <c r="M1114" s="155"/>
      <c r="N1114" s="154"/>
      <c r="O1114" s="153"/>
      <c r="P1114" s="152"/>
    </row>
    <row r="1115" spans="1:155" s="151" customFormat="1" ht="15" customHeight="1">
      <c r="A1115" s="325"/>
      <c r="B1115" s="326"/>
      <c r="C1115" s="326"/>
      <c r="D1115" s="326"/>
      <c r="E1115" s="326"/>
      <c r="F1115" s="326"/>
      <c r="G1115" s="326"/>
      <c r="H1115" s="327"/>
      <c r="I1115" s="327"/>
      <c r="J1115" s="328"/>
      <c r="K1115" s="328"/>
      <c r="L1115" s="328"/>
      <c r="M1115" s="328"/>
      <c r="N1115" s="329"/>
      <c r="O1115" s="330"/>
      <c r="P1115" s="331"/>
    </row>
    <row r="1116" spans="1:155" s="173" customFormat="1" ht="27" customHeight="1">
      <c r="A1116" s="183" t="s">
        <v>58</v>
      </c>
      <c r="B1116" s="182"/>
      <c r="C1116" s="181"/>
      <c r="D1116" s="181"/>
      <c r="E1116" s="180"/>
      <c r="F1116" s="180"/>
      <c r="G1116" s="180"/>
      <c r="H1116" s="179"/>
      <c r="I1116" s="179"/>
      <c r="J1116" s="706" t="str">
        <f>IF(OR(Résultats!$O33="",Résultats!$O33="Incomplet"),"",Résultats!$O33)</f>
        <v/>
      </c>
      <c r="K1116" s="706"/>
      <c r="L1116" s="706"/>
      <c r="M1116" s="178" t="str">
        <f>"/"</f>
        <v>/</v>
      </c>
      <c r="N1116" s="177">
        <f>Résultats!$O$4</f>
        <v>40</v>
      </c>
      <c r="O1116" s="176"/>
      <c r="P1116" s="175" t="str">
        <f>IF(OR(J1116="",J1116="Absent(e)",J1116="Incomplet"),"",J1116/N1116)</f>
        <v/>
      </c>
      <c r="Q1116" s="174"/>
      <c r="R1116" s="174"/>
      <c r="S1116" s="174"/>
      <c r="T1116" s="174"/>
      <c r="U1116" s="174"/>
      <c r="V1116" s="174"/>
      <c r="W1116" s="174"/>
      <c r="X1116" s="174"/>
      <c r="Y1116" s="174"/>
      <c r="Z1116" s="174"/>
      <c r="AA1116" s="174"/>
      <c r="AB1116" s="174"/>
      <c r="AC1116" s="174"/>
      <c r="AD1116" s="174"/>
      <c r="AE1116" s="174"/>
      <c r="AF1116" s="174"/>
      <c r="AG1116" s="174"/>
      <c r="AH1116" s="174"/>
      <c r="AI1116" s="174"/>
      <c r="AJ1116" s="174"/>
      <c r="AK1116" s="174"/>
      <c r="AL1116" s="174"/>
      <c r="AM1116" s="174"/>
      <c r="AN1116" s="174"/>
    </row>
    <row r="1117" spans="1:155" ht="14">
      <c r="A1117" s="707" t="s">
        <v>60</v>
      </c>
      <c r="B1117" s="708"/>
      <c r="C1117" s="708"/>
      <c r="D1117" s="708"/>
      <c r="E1117" s="708"/>
      <c r="F1117" s="358"/>
      <c r="G1117" s="358"/>
      <c r="H1117" s="709" t="str">
        <f>IF(OR(Résultats!$AY33="a",Résultats!$AY33="A",Résultats!$AY33=""),"",Résultats!$AY33)</f>
        <v/>
      </c>
      <c r="I1117" s="709"/>
      <c r="J1117" s="168" t="str">
        <f>"/"</f>
        <v>/</v>
      </c>
      <c r="K1117" s="171">
        <f>Résultats!$AY$2</f>
        <v>18</v>
      </c>
      <c r="L1117" s="166"/>
      <c r="M1117" s="166"/>
      <c r="N1117" s="165"/>
      <c r="O1117" s="332"/>
      <c r="P1117" s="164"/>
      <c r="BX1117" s="137"/>
      <c r="BY1117" s="137"/>
      <c r="BZ1117" s="137"/>
      <c r="CA1117" s="137"/>
      <c r="CB1117" s="137"/>
      <c r="CC1117" s="137"/>
      <c r="CD1117" s="137"/>
      <c r="CE1117" s="137"/>
      <c r="CF1117" s="137"/>
      <c r="CG1117" s="137"/>
      <c r="CH1117" s="137"/>
      <c r="CI1117" s="137"/>
      <c r="CJ1117" s="137"/>
      <c r="CK1117" s="137"/>
      <c r="CL1117" s="137"/>
      <c r="CM1117" s="137"/>
      <c r="CN1117" s="137"/>
      <c r="CO1117" s="137"/>
      <c r="CP1117" s="137"/>
      <c r="CQ1117" s="137"/>
      <c r="CR1117" s="137"/>
      <c r="CS1117" s="137"/>
      <c r="CT1117" s="137"/>
      <c r="CU1117" s="137"/>
      <c r="CV1117" s="137"/>
      <c r="CW1117" s="137"/>
      <c r="CX1117" s="137"/>
      <c r="CY1117" s="137"/>
      <c r="CZ1117" s="137"/>
      <c r="DA1117" s="137"/>
      <c r="DB1117" s="137"/>
      <c r="DC1117" s="137"/>
      <c r="DD1117" s="137"/>
      <c r="DE1117" s="137"/>
      <c r="DF1117" s="137"/>
      <c r="DG1117" s="137"/>
      <c r="DH1117" s="137"/>
      <c r="DI1117" s="137"/>
      <c r="DJ1117" s="137"/>
      <c r="DK1117" s="137"/>
      <c r="DL1117" s="137"/>
      <c r="DM1117" s="137"/>
      <c r="DN1117" s="137"/>
      <c r="DO1117" s="137"/>
      <c r="DP1117" s="137"/>
      <c r="DQ1117" s="137"/>
      <c r="DR1117" s="137"/>
      <c r="DS1117" s="137"/>
      <c r="DT1117" s="137"/>
      <c r="DU1117" s="137"/>
      <c r="DV1117" s="137"/>
      <c r="DW1117" s="137"/>
      <c r="DX1117" s="137"/>
      <c r="DY1117" s="137"/>
      <c r="DZ1117" s="137"/>
      <c r="EA1117" s="137"/>
      <c r="EB1117" s="137"/>
      <c r="EC1117" s="137"/>
      <c r="ED1117" s="137"/>
      <c r="EE1117" s="137"/>
      <c r="EF1117" s="137"/>
      <c r="EG1117" s="137"/>
      <c r="EH1117" s="137"/>
      <c r="EI1117" s="137"/>
      <c r="EJ1117" s="137"/>
      <c r="EK1117" s="137"/>
      <c r="EL1117" s="137"/>
      <c r="EM1117" s="137"/>
      <c r="EN1117" s="137"/>
      <c r="EO1117" s="137"/>
      <c r="EP1117" s="137"/>
      <c r="EQ1117" s="137"/>
      <c r="ER1117" s="137"/>
      <c r="ES1117" s="137"/>
      <c r="ET1117" s="137"/>
      <c r="EU1117" s="137"/>
      <c r="EV1117" s="137"/>
      <c r="EW1117" s="137"/>
      <c r="EX1117" s="137"/>
      <c r="EY1117" s="137"/>
    </row>
    <row r="1118" spans="1:155" s="173" customFormat="1" ht="13.5" customHeight="1">
      <c r="A1118" s="197" t="s">
        <v>79</v>
      </c>
      <c r="B1118" s="358"/>
      <c r="C1118" s="358"/>
      <c r="D1118" s="358"/>
      <c r="E1118" s="358"/>
      <c r="F1118" s="358"/>
      <c r="G1118" s="358"/>
      <c r="H1118" s="359"/>
      <c r="I1118" s="359"/>
      <c r="J1118" s="168"/>
      <c r="K1118" s="167"/>
      <c r="L1118" s="166"/>
      <c r="M1118" s="166"/>
      <c r="N1118" s="165"/>
      <c r="O1118" s="332"/>
      <c r="P1118" s="164"/>
      <c r="Q1118" s="174"/>
      <c r="R1118" s="174"/>
      <c r="S1118" s="174"/>
      <c r="T1118" s="174"/>
      <c r="U1118" s="174"/>
      <c r="V1118" s="174"/>
      <c r="W1118" s="174"/>
      <c r="X1118" s="174"/>
      <c r="Y1118" s="174"/>
      <c r="Z1118" s="174"/>
      <c r="AA1118" s="174"/>
      <c r="AB1118" s="174"/>
      <c r="AC1118" s="174"/>
      <c r="AD1118" s="174"/>
      <c r="AE1118" s="174"/>
      <c r="AF1118" s="174"/>
      <c r="AG1118" s="174"/>
      <c r="AH1118" s="174"/>
      <c r="AI1118" s="174"/>
      <c r="AJ1118" s="174"/>
      <c r="AK1118" s="174"/>
      <c r="AL1118" s="174"/>
      <c r="AM1118" s="174"/>
      <c r="AN1118" s="174"/>
    </row>
    <row r="1119" spans="1:155" s="173" customFormat="1" ht="13.5" customHeight="1">
      <c r="A1119" s="197" t="s">
        <v>143</v>
      </c>
      <c r="B1119" s="358"/>
      <c r="C1119" s="358"/>
      <c r="D1119" s="358"/>
      <c r="E1119" s="358"/>
      <c r="F1119" s="358"/>
      <c r="G1119" s="358"/>
      <c r="H1119" s="359"/>
      <c r="I1119" s="359"/>
      <c r="J1119" s="168"/>
      <c r="K1119" s="167"/>
      <c r="L1119" s="166"/>
      <c r="M1119" s="166"/>
      <c r="N1119" s="165"/>
      <c r="O1119" s="332"/>
      <c r="P1119" s="164"/>
      <c r="R1119" s="174"/>
      <c r="S1119" s="174"/>
      <c r="T1119" s="174"/>
      <c r="U1119" s="174"/>
      <c r="V1119" s="174"/>
      <c r="W1119" s="174"/>
      <c r="X1119" s="174"/>
      <c r="Y1119" s="174"/>
      <c r="Z1119" s="174"/>
      <c r="AA1119" s="174"/>
      <c r="AB1119" s="174"/>
      <c r="AC1119" s="174"/>
      <c r="AD1119" s="174"/>
      <c r="AE1119" s="174"/>
      <c r="AF1119" s="174"/>
      <c r="AG1119" s="174"/>
      <c r="AH1119" s="174"/>
      <c r="AI1119" s="174"/>
      <c r="AJ1119" s="174"/>
      <c r="AK1119" s="174"/>
      <c r="AL1119" s="174"/>
      <c r="AM1119" s="174"/>
      <c r="AN1119" s="174"/>
    </row>
    <row r="1120" spans="1:155" s="173" customFormat="1" ht="13.5" customHeight="1">
      <c r="A1120" s="197" t="s">
        <v>80</v>
      </c>
      <c r="B1120" s="358"/>
      <c r="C1120" s="358"/>
      <c r="D1120" s="358"/>
      <c r="E1120" s="358"/>
      <c r="F1120" s="358"/>
      <c r="G1120" s="358"/>
      <c r="H1120" s="359"/>
      <c r="I1120" s="359"/>
      <c r="J1120" s="168"/>
      <c r="K1120" s="167"/>
      <c r="L1120" s="166"/>
      <c r="M1120" s="166"/>
      <c r="N1120" s="165"/>
      <c r="O1120" s="332"/>
      <c r="P1120" s="164"/>
      <c r="R1120" s="174"/>
      <c r="S1120" s="174"/>
      <c r="T1120" s="174"/>
      <c r="U1120" s="174"/>
      <c r="V1120" s="174"/>
      <c r="W1120" s="174"/>
      <c r="X1120" s="174"/>
      <c r="Y1120" s="174"/>
      <c r="Z1120" s="174"/>
      <c r="AA1120" s="174"/>
      <c r="AB1120" s="174"/>
      <c r="AC1120" s="174"/>
      <c r="AD1120" s="174"/>
      <c r="AE1120" s="174"/>
      <c r="AF1120" s="174"/>
      <c r="AG1120" s="174"/>
      <c r="AH1120" s="174"/>
      <c r="AI1120" s="174"/>
      <c r="AJ1120" s="174"/>
      <c r="AK1120" s="174"/>
      <c r="AL1120" s="174"/>
      <c r="AM1120" s="174"/>
      <c r="AN1120" s="174"/>
    </row>
    <row r="1121" spans="1:155" s="173" customFormat="1" ht="13.5" customHeight="1">
      <c r="A1121" s="320" t="s">
        <v>85</v>
      </c>
      <c r="B1121" s="358"/>
      <c r="C1121" s="358"/>
      <c r="D1121" s="358"/>
      <c r="E1121" s="358"/>
      <c r="F1121" s="358"/>
      <c r="G1121" s="358"/>
      <c r="H1121" s="359"/>
      <c r="I1121" s="359"/>
      <c r="J1121" s="168"/>
      <c r="K1121" s="167"/>
      <c r="L1121" s="166"/>
      <c r="M1121" s="166"/>
      <c r="N1121" s="165"/>
      <c r="O1121" s="332"/>
      <c r="P1121" s="164"/>
      <c r="R1121" s="174"/>
      <c r="S1121" s="174"/>
      <c r="T1121" s="174"/>
      <c r="U1121" s="174"/>
      <c r="V1121" s="174"/>
      <c r="W1121" s="174"/>
      <c r="X1121" s="174"/>
      <c r="Y1121" s="174"/>
      <c r="Z1121" s="174"/>
      <c r="AA1121" s="174"/>
      <c r="AB1121" s="174"/>
      <c r="AC1121" s="174"/>
      <c r="AD1121" s="174"/>
      <c r="AE1121" s="174"/>
      <c r="AF1121" s="174"/>
      <c r="AG1121" s="174"/>
      <c r="AH1121" s="174"/>
      <c r="AI1121" s="174"/>
      <c r="AJ1121" s="174"/>
      <c r="AK1121" s="174"/>
      <c r="AL1121" s="174"/>
      <c r="AM1121" s="174"/>
      <c r="AN1121" s="174"/>
    </row>
    <row r="1122" spans="1:155" s="186" customFormat="1" ht="18" customHeight="1">
      <c r="A1122" s="710" t="s">
        <v>65</v>
      </c>
      <c r="B1122" s="711"/>
      <c r="C1122" s="711"/>
      <c r="D1122" s="711"/>
      <c r="E1122" s="711"/>
      <c r="F1122" s="711"/>
      <c r="G1122" s="711"/>
      <c r="H1122" s="709" t="str">
        <f>IF(OR(Résultats!$BK33="Absent(e)",Résultats!$BK33="Incomplet"),"",Résultats!$BK33)</f>
        <v/>
      </c>
      <c r="I1122" s="709"/>
      <c r="J1122" s="172" t="str">
        <f>"/"</f>
        <v>/</v>
      </c>
      <c r="K1122" s="171">
        <f>Résultats!$BK$2</f>
        <v>22</v>
      </c>
      <c r="L1122" s="166"/>
      <c r="M1122" s="166"/>
      <c r="N1122" s="165"/>
      <c r="O1122" s="332"/>
      <c r="P1122" s="164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</row>
    <row r="1123" spans="1:155" s="184" customFormat="1" ht="13.5" customHeight="1">
      <c r="A1123" s="161" t="s">
        <v>81</v>
      </c>
      <c r="B1123" s="162"/>
      <c r="C1123" s="162"/>
      <c r="D1123" s="162"/>
      <c r="E1123" s="160"/>
      <c r="F1123" s="159"/>
      <c r="G1123" s="158"/>
      <c r="H1123" s="157"/>
      <c r="I1123" s="156"/>
      <c r="J1123" s="155"/>
      <c r="K1123" s="155"/>
      <c r="L1123" s="155"/>
      <c r="M1123" s="155"/>
      <c r="N1123" s="154"/>
      <c r="O1123" s="153"/>
      <c r="P1123" s="152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  <c r="AJ1123" s="185"/>
      <c r="AK1123" s="185"/>
      <c r="AL1123" s="185"/>
      <c r="AM1123" s="185"/>
      <c r="AN1123" s="185"/>
    </row>
    <row r="1124" spans="1:155" s="173" customFormat="1" ht="13.5" customHeight="1">
      <c r="A1124" s="161" t="s">
        <v>83</v>
      </c>
      <c r="B1124" s="162"/>
      <c r="C1124" s="162"/>
      <c r="D1124" s="162"/>
      <c r="E1124" s="160"/>
      <c r="F1124" s="159"/>
      <c r="G1124" s="158"/>
      <c r="H1124" s="157"/>
      <c r="I1124" s="156"/>
      <c r="J1124" s="155"/>
      <c r="K1124" s="155"/>
      <c r="L1124" s="155"/>
      <c r="M1124" s="155"/>
      <c r="N1124" s="154"/>
      <c r="O1124" s="153"/>
      <c r="P1124" s="152"/>
      <c r="Q1124" s="174"/>
      <c r="R1124" s="174"/>
      <c r="S1124" s="174"/>
      <c r="T1124" s="174"/>
      <c r="U1124" s="174"/>
      <c r="V1124" s="174"/>
      <c r="W1124" s="174"/>
      <c r="X1124" s="174"/>
      <c r="Y1124" s="174"/>
      <c r="Z1124" s="174"/>
      <c r="AA1124" s="174"/>
      <c r="AB1124" s="174"/>
      <c r="AC1124" s="174"/>
      <c r="AD1124" s="174"/>
      <c r="AE1124" s="174"/>
      <c r="AF1124" s="174"/>
      <c r="AG1124" s="174"/>
      <c r="AH1124" s="174"/>
      <c r="AI1124" s="174"/>
      <c r="AJ1124" s="174"/>
      <c r="AK1124" s="174"/>
      <c r="AL1124" s="174"/>
      <c r="AM1124" s="174"/>
      <c r="AN1124" s="174"/>
    </row>
    <row r="1125" spans="1:155" s="163" customFormat="1" ht="13.5" customHeight="1">
      <c r="A1125" s="161" t="s">
        <v>82</v>
      </c>
      <c r="B1125" s="160"/>
      <c r="C1125" s="160"/>
      <c r="D1125" s="160"/>
      <c r="E1125" s="160"/>
      <c r="F1125" s="159"/>
      <c r="G1125" s="158"/>
      <c r="H1125" s="157"/>
      <c r="I1125" s="156"/>
      <c r="J1125" s="155"/>
      <c r="K1125" s="155"/>
      <c r="L1125" s="155"/>
      <c r="M1125" s="155"/>
      <c r="N1125" s="154"/>
      <c r="O1125" s="153"/>
      <c r="P1125" s="152"/>
      <c r="R1125" s="169"/>
      <c r="S1125" s="169"/>
      <c r="T1125" s="169"/>
      <c r="U1125" s="169"/>
      <c r="V1125" s="169"/>
      <c r="W1125" s="169"/>
      <c r="X1125" s="169"/>
      <c r="Y1125" s="169"/>
      <c r="Z1125" s="169"/>
      <c r="AA1125" s="169"/>
      <c r="AB1125" s="169"/>
      <c r="AC1125" s="169"/>
      <c r="AD1125" s="169"/>
      <c r="AE1125" s="169"/>
      <c r="AF1125" s="169"/>
      <c r="AG1125" s="169"/>
      <c r="AH1125" s="169"/>
      <c r="AI1125" s="169"/>
      <c r="AJ1125" s="169"/>
      <c r="AK1125" s="169"/>
      <c r="AL1125" s="169"/>
      <c r="AM1125" s="169"/>
      <c r="AN1125" s="169"/>
    </row>
    <row r="1126" spans="1:155">
      <c r="A1126" s="333"/>
      <c r="B1126" s="334"/>
      <c r="C1126" s="334"/>
      <c r="D1126" s="335"/>
      <c r="E1126" s="336"/>
      <c r="F1126" s="336"/>
      <c r="G1126" s="336"/>
      <c r="H1126" s="336"/>
      <c r="I1126" s="336"/>
      <c r="J1126" s="336"/>
      <c r="K1126" s="337"/>
      <c r="L1126" s="338"/>
      <c r="M1126" s="339"/>
      <c r="N1126" s="336"/>
      <c r="O1126" s="336"/>
      <c r="P1126" s="340"/>
      <c r="BX1126" s="137"/>
      <c r="BY1126" s="137"/>
      <c r="BZ1126" s="137"/>
      <c r="CA1126" s="137"/>
      <c r="CB1126" s="137"/>
      <c r="CC1126" s="137"/>
      <c r="CD1126" s="137"/>
      <c r="CE1126" s="137"/>
      <c r="CF1126" s="137"/>
      <c r="CG1126" s="137"/>
      <c r="CH1126" s="137"/>
      <c r="CI1126" s="137"/>
      <c r="CJ1126" s="137"/>
      <c r="CK1126" s="137"/>
      <c r="CL1126" s="137"/>
      <c r="CM1126" s="137"/>
      <c r="CN1126" s="137"/>
      <c r="CO1126" s="137"/>
      <c r="CP1126" s="137"/>
      <c r="CQ1126" s="137"/>
      <c r="CR1126" s="137"/>
      <c r="CS1126" s="137"/>
      <c r="CT1126" s="137"/>
      <c r="CU1126" s="137"/>
      <c r="CV1126" s="137"/>
      <c r="CW1126" s="137"/>
      <c r="CX1126" s="137"/>
      <c r="CY1126" s="137"/>
      <c r="CZ1126" s="137"/>
      <c r="DA1126" s="137"/>
      <c r="DB1126" s="137"/>
      <c r="DC1126" s="137"/>
      <c r="DD1126" s="137"/>
      <c r="DE1126" s="137"/>
      <c r="DF1126" s="137"/>
      <c r="DG1126" s="137"/>
      <c r="DH1126" s="137"/>
      <c r="DI1126" s="137"/>
      <c r="DJ1126" s="137"/>
      <c r="DK1126" s="137"/>
      <c r="DL1126" s="137"/>
      <c r="DM1126" s="137"/>
      <c r="DN1126" s="137"/>
      <c r="DO1126" s="137"/>
      <c r="DP1126" s="137"/>
      <c r="DQ1126" s="137"/>
      <c r="DR1126" s="137"/>
      <c r="DS1126" s="137"/>
      <c r="DT1126" s="137"/>
      <c r="DU1126" s="137"/>
      <c r="DV1126" s="137"/>
      <c r="DW1126" s="137"/>
      <c r="DX1126" s="137"/>
      <c r="DY1126" s="137"/>
      <c r="DZ1126" s="137"/>
      <c r="EA1126" s="137"/>
      <c r="EB1126" s="137"/>
      <c r="EC1126" s="137"/>
      <c r="ED1126" s="137"/>
      <c r="EE1126" s="137"/>
      <c r="EF1126" s="137"/>
      <c r="EG1126" s="137"/>
      <c r="EH1126" s="137"/>
      <c r="EI1126" s="137"/>
      <c r="EJ1126" s="137"/>
      <c r="EK1126" s="137"/>
      <c r="EL1126" s="137"/>
      <c r="EM1126" s="137"/>
      <c r="EN1126" s="137"/>
      <c r="EO1126" s="137"/>
      <c r="EP1126" s="137"/>
      <c r="EQ1126" s="137"/>
      <c r="ER1126" s="137"/>
      <c r="ES1126" s="137"/>
      <c r="ET1126" s="137"/>
      <c r="EU1126" s="137"/>
      <c r="EV1126" s="137"/>
      <c r="EW1126" s="137"/>
      <c r="EX1126" s="137"/>
      <c r="EY1126" s="137"/>
    </row>
    <row r="1127" spans="1:155">
      <c r="A1127" s="341"/>
      <c r="B1127" s="342"/>
      <c r="C1127" s="342"/>
      <c r="D1127" s="343"/>
      <c r="E1127" s="344"/>
      <c r="F1127" s="344"/>
      <c r="G1127" s="344"/>
      <c r="H1127" s="344"/>
      <c r="I1127" s="344"/>
      <c r="J1127" s="344"/>
      <c r="K1127" s="345"/>
      <c r="L1127" s="346"/>
      <c r="M1127" s="347"/>
      <c r="N1127" s="344"/>
      <c r="O1127" s="344"/>
      <c r="P1127" s="348"/>
      <c r="BX1127" s="137"/>
      <c r="BY1127" s="137"/>
      <c r="BZ1127" s="137"/>
      <c r="CA1127" s="137"/>
      <c r="CB1127" s="137"/>
      <c r="CC1127" s="137"/>
      <c r="CD1127" s="137"/>
      <c r="CE1127" s="137"/>
      <c r="CF1127" s="137"/>
      <c r="CG1127" s="137"/>
      <c r="CH1127" s="137"/>
      <c r="CI1127" s="137"/>
      <c r="CJ1127" s="137"/>
      <c r="CK1127" s="137"/>
      <c r="CL1127" s="137"/>
      <c r="CM1127" s="137"/>
      <c r="CN1127" s="137"/>
      <c r="CO1127" s="137"/>
      <c r="CP1127" s="137"/>
      <c r="CQ1127" s="137"/>
      <c r="CR1127" s="137"/>
      <c r="CS1127" s="137"/>
      <c r="CT1127" s="137"/>
      <c r="CU1127" s="137"/>
      <c r="CV1127" s="137"/>
      <c r="CW1127" s="137"/>
      <c r="CX1127" s="137"/>
      <c r="CY1127" s="137"/>
      <c r="CZ1127" s="137"/>
      <c r="DA1127" s="137"/>
      <c r="DB1127" s="137"/>
      <c r="DC1127" s="137"/>
      <c r="DD1127" s="137"/>
      <c r="DE1127" s="137"/>
      <c r="DF1127" s="137"/>
      <c r="DG1127" s="137"/>
      <c r="DH1127" s="137"/>
      <c r="DI1127" s="137"/>
      <c r="DJ1127" s="137"/>
      <c r="DK1127" s="137"/>
      <c r="DL1127" s="137"/>
      <c r="DM1127" s="137"/>
      <c r="DN1127" s="137"/>
      <c r="DO1127" s="137"/>
      <c r="DP1127" s="137"/>
      <c r="DQ1127" s="137"/>
      <c r="DR1127" s="137"/>
      <c r="DS1127" s="137"/>
      <c r="DT1127" s="137"/>
      <c r="DU1127" s="137"/>
      <c r="DV1127" s="137"/>
      <c r="DW1127" s="137"/>
      <c r="DX1127" s="137"/>
      <c r="DY1127" s="137"/>
      <c r="DZ1127" s="137"/>
      <c r="EA1127" s="137"/>
      <c r="EB1127" s="137"/>
      <c r="EC1127" s="137"/>
      <c r="ED1127" s="137"/>
      <c r="EE1127" s="137"/>
      <c r="EF1127" s="137"/>
      <c r="EG1127" s="137"/>
      <c r="EH1127" s="137"/>
      <c r="EI1127" s="137"/>
      <c r="EJ1127" s="137"/>
      <c r="EK1127" s="137"/>
      <c r="EL1127" s="137"/>
      <c r="EM1127" s="137"/>
      <c r="EN1127" s="137"/>
      <c r="EO1127" s="137"/>
      <c r="EP1127" s="137"/>
      <c r="EQ1127" s="137"/>
      <c r="ER1127" s="137"/>
      <c r="ES1127" s="137"/>
      <c r="ET1127" s="137"/>
      <c r="EU1127" s="137"/>
      <c r="EV1127" s="137"/>
      <c r="EW1127" s="137"/>
      <c r="EX1127" s="137"/>
      <c r="EY1127" s="137"/>
    </row>
    <row r="1129" spans="1:155" ht="15.5">
      <c r="A1129" s="721"/>
      <c r="B1129" s="721"/>
      <c r="C1129" s="721"/>
      <c r="D1129" s="721"/>
      <c r="E1129" s="721"/>
      <c r="F1129" s="721"/>
      <c r="G1129" s="721"/>
      <c r="H1129" s="721"/>
      <c r="I1129" s="721"/>
      <c r="J1129" s="721"/>
      <c r="K1129" s="721"/>
      <c r="L1129" s="721"/>
      <c r="M1129" s="721"/>
      <c r="N1129" s="721"/>
      <c r="O1129" s="721"/>
      <c r="P1129" s="721"/>
      <c r="BX1129" s="137"/>
      <c r="BY1129" s="137"/>
      <c r="BZ1129" s="137"/>
      <c r="CA1129" s="137"/>
      <c r="CB1129" s="137"/>
      <c r="CC1129" s="137"/>
      <c r="CD1129" s="137"/>
      <c r="CE1129" s="137"/>
      <c r="CF1129" s="137"/>
      <c r="CG1129" s="137"/>
      <c r="CH1129" s="137"/>
      <c r="CI1129" s="137"/>
      <c r="CJ1129" s="137"/>
      <c r="CK1129" s="137"/>
      <c r="CL1129" s="137"/>
      <c r="CM1129" s="137"/>
      <c r="CN1129" s="137"/>
      <c r="CO1129" s="137"/>
      <c r="CP1129" s="137"/>
      <c r="CQ1129" s="137"/>
      <c r="CR1129" s="137"/>
      <c r="CS1129" s="137"/>
      <c r="CT1129" s="137"/>
      <c r="CU1129" s="137"/>
      <c r="CV1129" s="137"/>
      <c r="CW1129" s="137"/>
      <c r="CX1129" s="137"/>
      <c r="CY1129" s="137"/>
      <c r="CZ1129" s="137"/>
      <c r="DA1129" s="137"/>
      <c r="DB1129" s="137"/>
      <c r="DC1129" s="137"/>
      <c r="DD1129" s="137"/>
      <c r="DE1129" s="137"/>
      <c r="DF1129" s="137"/>
      <c r="DG1129" s="137"/>
      <c r="DH1129" s="137"/>
      <c r="DI1129" s="137"/>
      <c r="DJ1129" s="137"/>
      <c r="DK1129" s="137"/>
      <c r="DL1129" s="137"/>
      <c r="DM1129" s="137"/>
      <c r="DN1129" s="137"/>
      <c r="DO1129" s="137"/>
      <c r="DP1129" s="137"/>
      <c r="DQ1129" s="137"/>
      <c r="DR1129" s="137"/>
      <c r="DS1129" s="137"/>
      <c r="DT1129" s="137"/>
      <c r="DU1129" s="137"/>
      <c r="DV1129" s="137"/>
      <c r="DW1129" s="137"/>
      <c r="DX1129" s="137"/>
      <c r="DY1129" s="137"/>
      <c r="DZ1129" s="137"/>
      <c r="EA1129" s="137"/>
      <c r="EB1129" s="137"/>
      <c r="EC1129" s="137"/>
      <c r="ED1129" s="137"/>
      <c r="EE1129" s="137"/>
      <c r="EF1129" s="137"/>
      <c r="EG1129" s="137"/>
      <c r="EH1129" s="137"/>
      <c r="EI1129" s="137"/>
      <c r="EJ1129" s="137"/>
      <c r="EK1129" s="137"/>
      <c r="EL1129" s="137"/>
      <c r="EM1129" s="137"/>
      <c r="EN1129" s="137"/>
      <c r="EO1129" s="137"/>
      <c r="EP1129" s="137"/>
      <c r="EQ1129" s="137"/>
      <c r="ER1129" s="137"/>
      <c r="ES1129" s="137"/>
      <c r="ET1129" s="137"/>
      <c r="EU1129" s="137"/>
      <c r="EV1129" s="137"/>
      <c r="EW1129" s="137"/>
      <c r="EX1129" s="137"/>
      <c r="EY1129" s="137"/>
    </row>
    <row r="1130" spans="1:155" ht="15.5">
      <c r="A1130" s="722" t="s">
        <v>43</v>
      </c>
      <c r="B1130" s="722"/>
      <c r="C1130" s="722"/>
      <c r="D1130" s="722"/>
      <c r="E1130" s="722"/>
      <c r="F1130" s="722"/>
      <c r="G1130" s="722"/>
      <c r="H1130" s="722"/>
      <c r="I1130" s="722"/>
      <c r="J1130" s="722"/>
      <c r="K1130" s="722"/>
      <c r="L1130" s="722"/>
      <c r="M1130" s="722"/>
      <c r="N1130" s="722"/>
      <c r="O1130" s="722"/>
      <c r="P1130" s="722"/>
      <c r="BX1130" s="137"/>
      <c r="BY1130" s="137"/>
      <c r="BZ1130" s="137"/>
      <c r="CA1130" s="137"/>
      <c r="CB1130" s="137"/>
      <c r="CC1130" s="137"/>
      <c r="CD1130" s="137"/>
      <c r="CE1130" s="137"/>
      <c r="CF1130" s="137"/>
      <c r="CG1130" s="137"/>
      <c r="CH1130" s="137"/>
      <c r="CI1130" s="137"/>
      <c r="CJ1130" s="137"/>
      <c r="CK1130" s="137"/>
      <c r="CL1130" s="137"/>
      <c r="CM1130" s="137"/>
      <c r="CN1130" s="137"/>
      <c r="CO1130" s="137"/>
      <c r="CP1130" s="137"/>
      <c r="CQ1130" s="137"/>
      <c r="CR1130" s="137"/>
      <c r="CS1130" s="137"/>
      <c r="CT1130" s="137"/>
      <c r="CU1130" s="137"/>
      <c r="CV1130" s="137"/>
      <c r="CW1130" s="137"/>
      <c r="CX1130" s="137"/>
      <c r="CY1130" s="137"/>
      <c r="CZ1130" s="137"/>
      <c r="DA1130" s="137"/>
      <c r="DB1130" s="137"/>
      <c r="DC1130" s="137"/>
      <c r="DD1130" s="137"/>
      <c r="DE1130" s="137"/>
      <c r="DF1130" s="137"/>
      <c r="DG1130" s="137"/>
      <c r="DH1130" s="137"/>
      <c r="DI1130" s="137"/>
      <c r="DJ1130" s="137"/>
      <c r="DK1130" s="137"/>
      <c r="DL1130" s="137"/>
      <c r="DM1130" s="137"/>
      <c r="DN1130" s="137"/>
      <c r="DO1130" s="137"/>
      <c r="DP1130" s="137"/>
      <c r="DQ1130" s="137"/>
      <c r="DR1130" s="137"/>
      <c r="DS1130" s="137"/>
      <c r="DT1130" s="137"/>
      <c r="DU1130" s="137"/>
      <c r="DV1130" s="137"/>
      <c r="DW1130" s="137"/>
      <c r="DX1130" s="137"/>
      <c r="DY1130" s="137"/>
      <c r="DZ1130" s="137"/>
      <c r="EA1130" s="137"/>
      <c r="EB1130" s="137"/>
      <c r="EC1130" s="137"/>
      <c r="ED1130" s="137"/>
      <c r="EE1130" s="137"/>
      <c r="EF1130" s="137"/>
      <c r="EG1130" s="137"/>
      <c r="EH1130" s="137"/>
      <c r="EI1130" s="137"/>
      <c r="EJ1130" s="137"/>
      <c r="EK1130" s="137"/>
      <c r="EL1130" s="137"/>
      <c r="EM1130" s="137"/>
      <c r="EN1130" s="137"/>
      <c r="EO1130" s="137"/>
      <c r="EP1130" s="137"/>
      <c r="EQ1130" s="137"/>
      <c r="ER1130" s="137"/>
      <c r="ES1130" s="137"/>
      <c r="ET1130" s="137"/>
      <c r="EU1130" s="137"/>
      <c r="EV1130" s="137"/>
      <c r="EW1130" s="137"/>
      <c r="EX1130" s="137"/>
      <c r="EY1130" s="137"/>
    </row>
    <row r="1131" spans="1:155">
      <c r="A1131" s="213"/>
      <c r="B1131" s="150"/>
      <c r="C1131" s="150"/>
      <c r="D1131" s="149"/>
      <c r="E1131" s="150"/>
      <c r="F1131" s="150"/>
      <c r="G1131" s="150"/>
      <c r="H1131" s="150"/>
      <c r="I1131" s="150"/>
      <c r="J1131" s="361"/>
      <c r="K1131" s="148"/>
      <c r="L1131" s="147"/>
      <c r="M1131" s="146"/>
      <c r="N1131" s="150"/>
      <c r="O1131" s="150"/>
      <c r="P1131" s="198"/>
      <c r="BX1131" s="137"/>
      <c r="BY1131" s="137"/>
      <c r="BZ1131" s="137"/>
      <c r="CA1131" s="137"/>
      <c r="CB1131" s="137"/>
      <c r="CC1131" s="137"/>
      <c r="CD1131" s="137"/>
      <c r="CE1131" s="137"/>
      <c r="CF1131" s="137"/>
      <c r="CG1131" s="137"/>
      <c r="CH1131" s="137"/>
      <c r="CI1131" s="137"/>
      <c r="CJ1131" s="137"/>
      <c r="CK1131" s="137"/>
      <c r="CL1131" s="137"/>
      <c r="CM1131" s="137"/>
      <c r="CN1131" s="137"/>
      <c r="CO1131" s="137"/>
      <c r="CP1131" s="137"/>
      <c r="CQ1131" s="137"/>
      <c r="CR1131" s="137"/>
      <c r="CS1131" s="137"/>
      <c r="CT1131" s="137"/>
      <c r="CU1131" s="137"/>
      <c r="CV1131" s="137"/>
      <c r="CW1131" s="137"/>
      <c r="CX1131" s="137"/>
      <c r="CY1131" s="137"/>
      <c r="CZ1131" s="137"/>
      <c r="DA1131" s="137"/>
      <c r="DB1131" s="137"/>
      <c r="DC1131" s="137"/>
      <c r="DD1131" s="137"/>
      <c r="DE1131" s="137"/>
      <c r="DF1131" s="137"/>
      <c r="DG1131" s="137"/>
      <c r="DH1131" s="137"/>
      <c r="DI1131" s="137"/>
      <c r="DJ1131" s="137"/>
      <c r="DK1131" s="137"/>
      <c r="DL1131" s="137"/>
      <c r="DM1131" s="137"/>
      <c r="DN1131" s="137"/>
      <c r="DO1131" s="137"/>
      <c r="DP1131" s="137"/>
      <c r="DQ1131" s="137"/>
      <c r="DR1131" s="137"/>
      <c r="DS1131" s="137"/>
      <c r="DT1131" s="137"/>
      <c r="DU1131" s="137"/>
      <c r="DV1131" s="137"/>
      <c r="DW1131" s="137"/>
      <c r="DX1131" s="137"/>
      <c r="DY1131" s="137"/>
      <c r="DZ1131" s="137"/>
      <c r="EA1131" s="137"/>
      <c r="EB1131" s="137"/>
      <c r="EC1131" s="137"/>
      <c r="ED1131" s="137"/>
      <c r="EE1131" s="137"/>
      <c r="EF1131" s="137"/>
      <c r="EG1131" s="137"/>
      <c r="EH1131" s="137"/>
      <c r="EI1131" s="137"/>
      <c r="EJ1131" s="137"/>
      <c r="EK1131" s="137"/>
      <c r="EL1131" s="137"/>
      <c r="EM1131" s="137"/>
      <c r="EN1131" s="137"/>
      <c r="EO1131" s="137"/>
      <c r="EP1131" s="137"/>
      <c r="EQ1131" s="137"/>
      <c r="ER1131" s="137"/>
      <c r="ES1131" s="137"/>
      <c r="ET1131" s="137"/>
      <c r="EU1131" s="137"/>
      <c r="EV1131" s="137"/>
      <c r="EW1131" s="137"/>
      <c r="EX1131" s="137"/>
      <c r="EY1131" s="137"/>
    </row>
    <row r="1132" spans="1:155" ht="18">
      <c r="A1132" s="723" t="s">
        <v>253</v>
      </c>
      <c r="B1132" s="723"/>
      <c r="C1132" s="723"/>
      <c r="D1132" s="723"/>
      <c r="E1132" s="723"/>
      <c r="F1132" s="723"/>
      <c r="G1132" s="723"/>
      <c r="H1132" s="723"/>
      <c r="I1132" s="723"/>
      <c r="J1132" s="723"/>
      <c r="K1132" s="723"/>
      <c r="L1132" s="723"/>
      <c r="M1132" s="723"/>
      <c r="N1132" s="723"/>
      <c r="O1132" s="723"/>
      <c r="P1132" s="723"/>
      <c r="BX1132" s="137"/>
      <c r="BY1132" s="137"/>
      <c r="BZ1132" s="137"/>
      <c r="CA1132" s="137"/>
      <c r="CB1132" s="137"/>
      <c r="CC1132" s="137"/>
      <c r="CD1132" s="137"/>
      <c r="CE1132" s="137"/>
      <c r="CF1132" s="137"/>
      <c r="CG1132" s="137"/>
      <c r="CH1132" s="137"/>
      <c r="CI1132" s="137"/>
      <c r="CJ1132" s="137"/>
      <c r="CK1132" s="137"/>
      <c r="CL1132" s="137"/>
      <c r="CM1132" s="137"/>
      <c r="CN1132" s="137"/>
      <c r="CO1132" s="137"/>
      <c r="CP1132" s="137"/>
      <c r="CQ1132" s="137"/>
      <c r="CR1132" s="137"/>
      <c r="CS1132" s="137"/>
      <c r="CT1132" s="137"/>
      <c r="CU1132" s="137"/>
      <c r="CV1132" s="137"/>
      <c r="CW1132" s="137"/>
      <c r="CX1132" s="137"/>
      <c r="CY1132" s="137"/>
      <c r="CZ1132" s="137"/>
      <c r="DA1132" s="137"/>
      <c r="DB1132" s="137"/>
      <c r="DC1132" s="137"/>
      <c r="DD1132" s="137"/>
      <c r="DE1132" s="137"/>
      <c r="DF1132" s="137"/>
      <c r="DG1132" s="137"/>
      <c r="DH1132" s="137"/>
      <c r="DI1132" s="137"/>
      <c r="DJ1132" s="137"/>
      <c r="DK1132" s="137"/>
      <c r="DL1132" s="137"/>
      <c r="DM1132" s="137"/>
      <c r="DN1132" s="137"/>
      <c r="DO1132" s="137"/>
      <c r="DP1132" s="137"/>
      <c r="DQ1132" s="137"/>
      <c r="DR1132" s="137"/>
      <c r="DS1132" s="137"/>
      <c r="DT1132" s="137"/>
      <c r="DU1132" s="137"/>
      <c r="DV1132" s="137"/>
      <c r="DW1132" s="137"/>
      <c r="DX1132" s="137"/>
      <c r="DY1132" s="137"/>
      <c r="DZ1132" s="137"/>
      <c r="EA1132" s="137"/>
      <c r="EB1132" s="137"/>
      <c r="EC1132" s="137"/>
      <c r="ED1132" s="137"/>
      <c r="EE1132" s="137"/>
      <c r="EF1132" s="137"/>
      <c r="EG1132" s="137"/>
      <c r="EH1132" s="137"/>
      <c r="EI1132" s="137"/>
      <c r="EJ1132" s="137"/>
      <c r="EK1132" s="137"/>
      <c r="EL1132" s="137"/>
      <c r="EM1132" s="137"/>
      <c r="EN1132" s="137"/>
      <c r="EO1132" s="137"/>
      <c r="EP1132" s="137"/>
      <c r="EQ1132" s="137"/>
      <c r="ER1132" s="137"/>
      <c r="ES1132" s="137"/>
      <c r="ET1132" s="137"/>
      <c r="EU1132" s="137"/>
      <c r="EV1132" s="137"/>
      <c r="EW1132" s="137"/>
      <c r="EX1132" s="137"/>
      <c r="EY1132" s="137"/>
    </row>
    <row r="1133" spans="1:155">
      <c r="A1133" s="213"/>
      <c r="B1133" s="150"/>
      <c r="C1133" s="150"/>
      <c r="D1133" s="149"/>
      <c r="E1133" s="150"/>
      <c r="F1133" s="150"/>
      <c r="G1133" s="150"/>
      <c r="H1133" s="150"/>
      <c r="I1133" s="150"/>
      <c r="J1133" s="361"/>
      <c r="K1133" s="148"/>
      <c r="L1133" s="147"/>
      <c r="M1133" s="146"/>
      <c r="N1133" s="150"/>
      <c r="O1133" s="150"/>
      <c r="P1133" s="198"/>
      <c r="BX1133" s="137"/>
      <c r="BY1133" s="137"/>
      <c r="BZ1133" s="137"/>
      <c r="CA1133" s="137"/>
      <c r="CB1133" s="137"/>
      <c r="CC1133" s="137"/>
      <c r="CD1133" s="137"/>
      <c r="CE1133" s="137"/>
      <c r="CF1133" s="137"/>
      <c r="CG1133" s="137"/>
      <c r="CH1133" s="137"/>
      <c r="CI1133" s="137"/>
      <c r="CJ1133" s="137"/>
      <c r="CK1133" s="137"/>
      <c r="CL1133" s="137"/>
      <c r="CM1133" s="137"/>
      <c r="CN1133" s="137"/>
      <c r="CO1133" s="137"/>
      <c r="CP1133" s="137"/>
      <c r="CQ1133" s="137"/>
      <c r="CR1133" s="137"/>
      <c r="CS1133" s="137"/>
      <c r="CT1133" s="137"/>
      <c r="CU1133" s="137"/>
      <c r="CV1133" s="137"/>
      <c r="CW1133" s="137"/>
      <c r="CX1133" s="137"/>
      <c r="CY1133" s="137"/>
      <c r="CZ1133" s="137"/>
      <c r="DA1133" s="137"/>
      <c r="DB1133" s="137"/>
      <c r="DC1133" s="137"/>
      <c r="DD1133" s="137"/>
      <c r="DE1133" s="137"/>
      <c r="DF1133" s="137"/>
      <c r="DG1133" s="137"/>
      <c r="DH1133" s="137"/>
      <c r="DI1133" s="137"/>
      <c r="DJ1133" s="137"/>
      <c r="DK1133" s="137"/>
      <c r="DL1133" s="137"/>
      <c r="DM1133" s="137"/>
      <c r="DN1133" s="137"/>
      <c r="DO1133" s="137"/>
      <c r="DP1133" s="137"/>
      <c r="DQ1133" s="137"/>
      <c r="DR1133" s="137"/>
      <c r="DS1133" s="137"/>
      <c r="DT1133" s="137"/>
      <c r="DU1133" s="137"/>
      <c r="DV1133" s="137"/>
      <c r="DW1133" s="137"/>
      <c r="DX1133" s="137"/>
      <c r="DY1133" s="137"/>
      <c r="DZ1133" s="137"/>
      <c r="EA1133" s="137"/>
      <c r="EB1133" s="137"/>
      <c r="EC1133" s="137"/>
      <c r="ED1133" s="137"/>
      <c r="EE1133" s="137"/>
      <c r="EF1133" s="137"/>
      <c r="EG1133" s="137"/>
      <c r="EH1133" s="137"/>
      <c r="EI1133" s="137"/>
      <c r="EJ1133" s="137"/>
      <c r="EK1133" s="137"/>
      <c r="EL1133" s="137"/>
      <c r="EM1133" s="137"/>
      <c r="EN1133" s="137"/>
      <c r="EO1133" s="137"/>
      <c r="EP1133" s="137"/>
      <c r="EQ1133" s="137"/>
      <c r="ER1133" s="137"/>
      <c r="ES1133" s="137"/>
      <c r="ET1133" s="137"/>
      <c r="EU1133" s="137"/>
      <c r="EV1133" s="137"/>
      <c r="EW1133" s="137"/>
      <c r="EX1133" s="137"/>
      <c r="EY1133" s="137"/>
    </row>
    <row r="1134" spans="1:155">
      <c r="A1134" s="213"/>
      <c r="B1134" s="720">
        <f>'Encodage réponses Es'!$B$1:$I$1</f>
        <v>0</v>
      </c>
      <c r="C1134" s="720"/>
      <c r="D1134" s="720"/>
      <c r="E1134" s="720"/>
      <c r="F1134" s="720"/>
      <c r="G1134" s="720"/>
      <c r="H1134" s="720"/>
      <c r="I1134" s="720"/>
      <c r="J1134" s="720"/>
      <c r="K1134" s="720"/>
      <c r="L1134" s="720"/>
      <c r="M1134" s="720"/>
      <c r="N1134" s="720"/>
      <c r="O1134" s="150"/>
      <c r="P1134" s="198"/>
      <c r="BX1134" s="137"/>
      <c r="BY1134" s="137"/>
      <c r="BZ1134" s="137"/>
      <c r="CA1134" s="137"/>
      <c r="CB1134" s="137"/>
      <c r="CC1134" s="137"/>
      <c r="CD1134" s="137"/>
      <c r="CE1134" s="137"/>
      <c r="CF1134" s="137"/>
      <c r="CG1134" s="137"/>
      <c r="CH1134" s="137"/>
      <c r="CI1134" s="137"/>
      <c r="CJ1134" s="137"/>
      <c r="CK1134" s="137"/>
      <c r="CL1134" s="137"/>
      <c r="CM1134" s="137"/>
      <c r="CN1134" s="137"/>
      <c r="CO1134" s="137"/>
      <c r="CP1134" s="137"/>
      <c r="CQ1134" s="137"/>
      <c r="CR1134" s="137"/>
      <c r="CS1134" s="137"/>
      <c r="CT1134" s="137"/>
      <c r="CU1134" s="137"/>
      <c r="CV1134" s="137"/>
      <c r="CW1134" s="137"/>
      <c r="CX1134" s="137"/>
      <c r="CY1134" s="137"/>
      <c r="CZ1134" s="137"/>
      <c r="DA1134" s="137"/>
      <c r="DB1134" s="137"/>
      <c r="DC1134" s="137"/>
      <c r="DD1134" s="137"/>
      <c r="DE1134" s="137"/>
      <c r="DF1134" s="137"/>
      <c r="DG1134" s="137"/>
      <c r="DH1134" s="137"/>
      <c r="DI1134" s="137"/>
      <c r="DJ1134" s="137"/>
      <c r="DK1134" s="137"/>
      <c r="DL1134" s="137"/>
      <c r="DM1134" s="137"/>
      <c r="DN1134" s="137"/>
      <c r="DO1134" s="137"/>
      <c r="DP1134" s="137"/>
      <c r="DQ1134" s="137"/>
      <c r="DR1134" s="137"/>
      <c r="DS1134" s="137"/>
      <c r="DT1134" s="137"/>
      <c r="DU1134" s="137"/>
      <c r="DV1134" s="137"/>
      <c r="DW1134" s="137"/>
      <c r="DX1134" s="137"/>
      <c r="DY1134" s="137"/>
      <c r="DZ1134" s="137"/>
      <c r="EA1134" s="137"/>
      <c r="EB1134" s="137"/>
      <c r="EC1134" s="137"/>
      <c r="ED1134" s="137"/>
      <c r="EE1134" s="137"/>
      <c r="EF1134" s="137"/>
      <c r="EG1134" s="137"/>
      <c r="EH1134" s="137"/>
      <c r="EI1134" s="137"/>
      <c r="EJ1134" s="137"/>
      <c r="EK1134" s="137"/>
      <c r="EL1134" s="137"/>
      <c r="EM1134" s="137"/>
      <c r="EN1134" s="137"/>
      <c r="EO1134" s="137"/>
      <c r="EP1134" s="137"/>
      <c r="EQ1134" s="137"/>
      <c r="ER1134" s="137"/>
      <c r="ES1134" s="137"/>
      <c r="ET1134" s="137"/>
      <c r="EU1134" s="137"/>
      <c r="EV1134" s="137"/>
      <c r="EW1134" s="137"/>
      <c r="EX1134" s="137"/>
      <c r="EY1134" s="137"/>
    </row>
    <row r="1135" spans="1:155" ht="27" customHeight="1">
      <c r="A1135" s="238" t="s">
        <v>44</v>
      </c>
      <c r="B1135" s="238">
        <f>'Encodage réponses Es'!$C$3</f>
        <v>0</v>
      </c>
      <c r="C1135" s="150"/>
      <c r="D1135" s="149"/>
      <c r="E1135" s="150"/>
      <c r="F1135" s="150"/>
      <c r="G1135" s="150"/>
      <c r="H1135" s="150"/>
      <c r="I1135" s="150"/>
      <c r="J1135" s="361"/>
      <c r="K1135" s="148"/>
      <c r="L1135" s="147"/>
      <c r="M1135" s="146"/>
      <c r="N1135" s="150"/>
      <c r="O1135" s="150"/>
      <c r="P1135" s="198"/>
      <c r="BX1135" s="137"/>
      <c r="BY1135" s="137"/>
      <c r="BZ1135" s="137"/>
      <c r="CA1135" s="137"/>
      <c r="CB1135" s="137"/>
      <c r="CC1135" s="137"/>
      <c r="CD1135" s="137"/>
      <c r="CE1135" s="137"/>
      <c r="CF1135" s="137"/>
      <c r="CG1135" s="137"/>
      <c r="CH1135" s="137"/>
      <c r="CI1135" s="137"/>
      <c r="CJ1135" s="137"/>
      <c r="CK1135" s="137"/>
      <c r="CL1135" s="137"/>
      <c r="CM1135" s="137"/>
      <c r="CN1135" s="137"/>
      <c r="CO1135" s="137"/>
      <c r="CP1135" s="137"/>
      <c r="CQ1135" s="137"/>
      <c r="CR1135" s="137"/>
      <c r="CS1135" s="137"/>
      <c r="CT1135" s="137"/>
      <c r="CU1135" s="137"/>
      <c r="CV1135" s="137"/>
      <c r="CW1135" s="137"/>
      <c r="CX1135" s="137"/>
      <c r="CY1135" s="137"/>
      <c r="CZ1135" s="137"/>
      <c r="DA1135" s="137"/>
      <c r="DB1135" s="137"/>
      <c r="DC1135" s="137"/>
      <c r="DD1135" s="137"/>
      <c r="DE1135" s="137"/>
      <c r="DF1135" s="137"/>
      <c r="DG1135" s="137"/>
      <c r="DH1135" s="137"/>
      <c r="DI1135" s="137"/>
      <c r="DJ1135" s="137"/>
      <c r="DK1135" s="137"/>
      <c r="DL1135" s="137"/>
      <c r="DM1135" s="137"/>
      <c r="DN1135" s="137"/>
      <c r="DO1135" s="137"/>
      <c r="DP1135" s="137"/>
      <c r="DQ1135" s="137"/>
      <c r="DR1135" s="137"/>
      <c r="DS1135" s="137"/>
      <c r="DT1135" s="137"/>
      <c r="DU1135" s="137"/>
      <c r="DV1135" s="137"/>
      <c r="DW1135" s="137"/>
      <c r="DX1135" s="137"/>
      <c r="DY1135" s="137"/>
      <c r="DZ1135" s="137"/>
      <c r="EA1135" s="137"/>
      <c r="EB1135" s="137"/>
      <c r="EC1135" s="137"/>
      <c r="ED1135" s="137"/>
      <c r="EE1135" s="137"/>
      <c r="EF1135" s="137"/>
      <c r="EG1135" s="137"/>
      <c r="EH1135" s="137"/>
      <c r="EI1135" s="137"/>
      <c r="EJ1135" s="137"/>
      <c r="EK1135" s="137"/>
      <c r="EL1135" s="137"/>
      <c r="EM1135" s="137"/>
      <c r="EN1135" s="137"/>
      <c r="EO1135" s="137"/>
      <c r="EP1135" s="137"/>
      <c r="EQ1135" s="137"/>
      <c r="ER1135" s="137"/>
      <c r="ES1135" s="137"/>
      <c r="ET1135" s="137"/>
      <c r="EU1135" s="137"/>
      <c r="EV1135" s="137"/>
      <c r="EW1135" s="137"/>
      <c r="EX1135" s="137"/>
      <c r="EY1135" s="137"/>
    </row>
    <row r="1136" spans="1:155" ht="15.5">
      <c r="A1136" s="724" t="str">
        <f>CONCATENATE("Synthèse des résultats de l'élève : ",Résultats!$E34," ",Résultats!$F34)</f>
        <v xml:space="preserve">Synthèse des résultats de l'élève :  </v>
      </c>
      <c r="B1136" s="724"/>
      <c r="C1136" s="724"/>
      <c r="D1136" s="724"/>
      <c r="E1136" s="724"/>
      <c r="F1136" s="724"/>
      <c r="G1136" s="724"/>
      <c r="H1136" s="724"/>
      <c r="I1136" s="724"/>
      <c r="J1136" s="724"/>
      <c r="K1136" s="724"/>
      <c r="L1136" s="237"/>
      <c r="M1136" s="718" t="str">
        <f>IF(Résultats!$J1135="Absent(e)","Absent(e)",IF(Résultats!$J1135="Incomplet","Incomplet",""))</f>
        <v/>
      </c>
      <c r="N1136" s="718"/>
      <c r="O1136" s="718"/>
      <c r="P1136" s="718"/>
      <c r="BX1136" s="137"/>
      <c r="BY1136" s="137"/>
      <c r="BZ1136" s="137"/>
      <c r="CA1136" s="137"/>
      <c r="CB1136" s="137"/>
      <c r="CC1136" s="137"/>
      <c r="CD1136" s="137"/>
      <c r="CE1136" s="137"/>
      <c r="CF1136" s="137"/>
      <c r="CG1136" s="137"/>
      <c r="CH1136" s="137"/>
      <c r="CI1136" s="137"/>
      <c r="CJ1136" s="137"/>
      <c r="CK1136" s="137"/>
      <c r="CL1136" s="137"/>
      <c r="CM1136" s="137"/>
      <c r="CN1136" s="137"/>
      <c r="CO1136" s="137"/>
      <c r="CP1136" s="137"/>
      <c r="CQ1136" s="137"/>
      <c r="CR1136" s="137"/>
      <c r="CS1136" s="137"/>
      <c r="CT1136" s="137"/>
      <c r="CU1136" s="137"/>
      <c r="CV1136" s="137"/>
      <c r="CW1136" s="137"/>
      <c r="CX1136" s="137"/>
      <c r="CY1136" s="137"/>
      <c r="CZ1136" s="137"/>
      <c r="DA1136" s="137"/>
      <c r="DB1136" s="137"/>
      <c r="DC1136" s="137"/>
      <c r="DD1136" s="137"/>
      <c r="DE1136" s="137"/>
      <c r="DF1136" s="137"/>
      <c r="DG1136" s="137"/>
      <c r="DH1136" s="137"/>
      <c r="DI1136" s="137"/>
      <c r="DJ1136" s="137"/>
      <c r="DK1136" s="137"/>
      <c r="DL1136" s="137"/>
      <c r="DM1136" s="137"/>
      <c r="DN1136" s="137"/>
      <c r="DO1136" s="137"/>
      <c r="DP1136" s="137"/>
      <c r="DQ1136" s="137"/>
      <c r="DR1136" s="137"/>
      <c r="DS1136" s="137"/>
      <c r="DT1136" s="137"/>
      <c r="DU1136" s="137"/>
      <c r="DV1136" s="137"/>
      <c r="DW1136" s="137"/>
      <c r="DX1136" s="137"/>
      <c r="DY1136" s="137"/>
      <c r="DZ1136" s="137"/>
      <c r="EA1136" s="137"/>
      <c r="EB1136" s="137"/>
      <c r="EC1136" s="137"/>
      <c r="ED1136" s="137"/>
      <c r="EE1136" s="137"/>
      <c r="EF1136" s="137"/>
      <c r="EG1136" s="137"/>
      <c r="EH1136" s="137"/>
      <c r="EI1136" s="137"/>
      <c r="EJ1136" s="137"/>
      <c r="EK1136" s="137"/>
      <c r="EL1136" s="137"/>
      <c r="EM1136" s="137"/>
      <c r="EN1136" s="137"/>
      <c r="EO1136" s="137"/>
      <c r="EP1136" s="137"/>
      <c r="EQ1136" s="137"/>
      <c r="ER1136" s="137"/>
      <c r="ES1136" s="137"/>
      <c r="ET1136" s="137"/>
      <c r="EU1136" s="137"/>
      <c r="EV1136" s="137"/>
      <c r="EW1136" s="137"/>
      <c r="EX1136" s="137"/>
      <c r="EY1136" s="137"/>
    </row>
    <row r="1137" spans="1:155" ht="15.5">
      <c r="A1137" s="236"/>
      <c r="B1137" s="235"/>
      <c r="C1137" s="150"/>
      <c r="D1137" s="149"/>
      <c r="E1137" s="150"/>
      <c r="F1137" s="150"/>
      <c r="G1137" s="150"/>
      <c r="H1137" s="150"/>
      <c r="I1137" s="150"/>
      <c r="J1137" s="361"/>
      <c r="K1137" s="148"/>
      <c r="L1137" s="147"/>
      <c r="M1137" s="146"/>
      <c r="N1137" s="150"/>
      <c r="O1137" s="150"/>
      <c r="P1137" s="198"/>
      <c r="BX1137" s="137"/>
      <c r="BY1137" s="137"/>
      <c r="BZ1137" s="137"/>
      <c r="CA1137" s="137"/>
      <c r="CB1137" s="137"/>
      <c r="CC1137" s="137"/>
      <c r="CD1137" s="137"/>
      <c r="CE1137" s="137"/>
      <c r="CF1137" s="137"/>
      <c r="CG1137" s="137"/>
      <c r="CH1137" s="137"/>
      <c r="CI1137" s="137"/>
      <c r="CJ1137" s="137"/>
      <c r="CK1137" s="137"/>
      <c r="CL1137" s="137"/>
      <c r="CM1137" s="137"/>
      <c r="CN1137" s="137"/>
      <c r="CO1137" s="137"/>
      <c r="CP1137" s="137"/>
      <c r="CQ1137" s="137"/>
      <c r="CR1137" s="137"/>
      <c r="CS1137" s="137"/>
      <c r="CT1137" s="137"/>
      <c r="CU1137" s="137"/>
      <c r="CV1137" s="137"/>
      <c r="CW1137" s="137"/>
      <c r="CX1137" s="137"/>
      <c r="CY1137" s="137"/>
      <c r="CZ1137" s="137"/>
      <c r="DA1137" s="137"/>
      <c r="DB1137" s="137"/>
      <c r="DC1137" s="137"/>
      <c r="DD1137" s="137"/>
      <c r="DE1137" s="137"/>
      <c r="DF1137" s="137"/>
      <c r="DG1137" s="137"/>
      <c r="DH1137" s="137"/>
      <c r="DI1137" s="137"/>
      <c r="DJ1137" s="137"/>
      <c r="DK1137" s="137"/>
      <c r="DL1137" s="137"/>
      <c r="DM1137" s="137"/>
      <c r="DN1137" s="137"/>
      <c r="DO1137" s="137"/>
      <c r="DP1137" s="137"/>
      <c r="DQ1137" s="137"/>
      <c r="DR1137" s="137"/>
      <c r="DS1137" s="137"/>
      <c r="DT1137" s="137"/>
      <c r="DU1137" s="137"/>
      <c r="DV1137" s="137"/>
      <c r="DW1137" s="137"/>
      <c r="DX1137" s="137"/>
      <c r="DY1137" s="137"/>
      <c r="DZ1137" s="137"/>
      <c r="EA1137" s="137"/>
      <c r="EB1137" s="137"/>
      <c r="EC1137" s="137"/>
      <c r="ED1137" s="137"/>
      <c r="EE1137" s="137"/>
      <c r="EF1137" s="137"/>
      <c r="EG1137" s="137"/>
      <c r="EH1137" s="137"/>
      <c r="EI1137" s="137"/>
      <c r="EJ1137" s="137"/>
      <c r="EK1137" s="137"/>
      <c r="EL1137" s="137"/>
      <c r="EM1137" s="137"/>
      <c r="EN1137" s="137"/>
      <c r="EO1137" s="137"/>
      <c r="EP1137" s="137"/>
      <c r="EQ1137" s="137"/>
      <c r="ER1137" s="137"/>
      <c r="ES1137" s="137"/>
      <c r="ET1137" s="137"/>
      <c r="EU1137" s="137"/>
      <c r="EV1137" s="137"/>
      <c r="EW1137" s="137"/>
      <c r="EX1137" s="137"/>
      <c r="EY1137" s="137"/>
    </row>
    <row r="1138" spans="1:155" s="173" customFormat="1" ht="18" customHeight="1">
      <c r="A1138" s="234" t="s">
        <v>47</v>
      </c>
      <c r="B1138" s="233"/>
      <c r="C1138" s="362"/>
      <c r="D1138" s="228"/>
      <c r="E1138" s="232"/>
      <c r="F1138" s="232"/>
      <c r="G1138" s="232"/>
      <c r="H1138" s="232"/>
      <c r="I1138" s="232"/>
      <c r="J1138" s="231"/>
      <c r="K1138" s="230"/>
      <c r="L1138" s="229"/>
      <c r="M1138" s="228"/>
      <c r="N1138" s="227" t="str">
        <f>IF(OR(Résultats!$J34="Absent(e)",Résultats!$J34="Incomplet"),"",Résultats!$J34)</f>
        <v/>
      </c>
      <c r="O1138" s="226" t="str">
        <f>"/"</f>
        <v>/</v>
      </c>
      <c r="P1138" s="225">
        <f>Résultats!$J$4</f>
        <v>80</v>
      </c>
      <c r="Q1138" s="174"/>
      <c r="R1138" s="174"/>
      <c r="S1138" s="174"/>
      <c r="T1138" s="174"/>
      <c r="U1138" s="174"/>
      <c r="V1138" s="174"/>
      <c r="W1138" s="174"/>
      <c r="X1138" s="174"/>
      <c r="Y1138" s="174"/>
      <c r="Z1138" s="174"/>
      <c r="AA1138" s="174"/>
      <c r="AB1138" s="174"/>
      <c r="AC1138" s="174"/>
      <c r="AD1138" s="174"/>
      <c r="AE1138" s="174"/>
      <c r="AF1138" s="174"/>
      <c r="AG1138" s="174"/>
      <c r="AH1138" s="174"/>
      <c r="AI1138" s="174"/>
      <c r="AJ1138" s="174"/>
      <c r="AK1138" s="174"/>
      <c r="AL1138" s="174"/>
      <c r="AM1138" s="174"/>
      <c r="AN1138" s="174"/>
    </row>
    <row r="1139" spans="1:155" ht="14">
      <c r="A1139" s="224"/>
      <c r="B1139" s="221"/>
      <c r="C1139" s="220"/>
      <c r="D1139" s="219"/>
      <c r="E1139" s="218"/>
      <c r="F1139" s="218"/>
      <c r="G1139" s="218"/>
      <c r="H1139" s="218"/>
      <c r="I1139" s="218"/>
      <c r="J1139" s="217"/>
      <c r="K1139" s="216"/>
      <c r="L1139" s="215"/>
      <c r="M1139" s="214"/>
      <c r="N1139" s="219"/>
      <c r="O1139" s="219"/>
      <c r="P1139" s="223"/>
      <c r="BX1139" s="137"/>
      <c r="BY1139" s="137"/>
      <c r="BZ1139" s="137"/>
      <c r="CA1139" s="137"/>
      <c r="CB1139" s="137"/>
      <c r="CC1139" s="137"/>
      <c r="CD1139" s="137"/>
      <c r="CE1139" s="137"/>
      <c r="CF1139" s="137"/>
      <c r="CG1139" s="137"/>
      <c r="CH1139" s="137"/>
      <c r="CI1139" s="137"/>
      <c r="CJ1139" s="137"/>
      <c r="CK1139" s="137"/>
      <c r="CL1139" s="137"/>
      <c r="CM1139" s="137"/>
      <c r="CN1139" s="137"/>
      <c r="CO1139" s="137"/>
      <c r="CP1139" s="137"/>
      <c r="CQ1139" s="137"/>
      <c r="CR1139" s="137"/>
      <c r="CS1139" s="137"/>
      <c r="CT1139" s="137"/>
      <c r="CU1139" s="137"/>
      <c r="CV1139" s="137"/>
      <c r="CW1139" s="137"/>
      <c r="CX1139" s="137"/>
      <c r="CY1139" s="137"/>
      <c r="CZ1139" s="137"/>
      <c r="DA1139" s="137"/>
      <c r="DB1139" s="137"/>
      <c r="DC1139" s="137"/>
      <c r="DD1139" s="137"/>
      <c r="DE1139" s="137"/>
      <c r="DF1139" s="137"/>
      <c r="DG1139" s="137"/>
      <c r="DH1139" s="137"/>
      <c r="DI1139" s="137"/>
      <c r="DJ1139" s="137"/>
      <c r="DK1139" s="137"/>
      <c r="DL1139" s="137"/>
      <c r="DM1139" s="137"/>
      <c r="DN1139" s="137"/>
      <c r="DO1139" s="137"/>
      <c r="DP1139" s="137"/>
      <c r="DQ1139" s="137"/>
      <c r="DR1139" s="137"/>
      <c r="DS1139" s="137"/>
      <c r="DT1139" s="137"/>
      <c r="DU1139" s="137"/>
      <c r="DV1139" s="137"/>
      <c r="DW1139" s="137"/>
      <c r="DX1139" s="137"/>
      <c r="DY1139" s="137"/>
      <c r="DZ1139" s="137"/>
      <c r="EA1139" s="137"/>
      <c r="EB1139" s="137"/>
      <c r="EC1139" s="137"/>
      <c r="ED1139" s="137"/>
      <c r="EE1139" s="137"/>
      <c r="EF1139" s="137"/>
      <c r="EG1139" s="137"/>
      <c r="EH1139" s="137"/>
      <c r="EI1139" s="137"/>
      <c r="EJ1139" s="137"/>
      <c r="EK1139" s="137"/>
      <c r="EL1139" s="137"/>
      <c r="EM1139" s="137"/>
      <c r="EN1139" s="137"/>
      <c r="EO1139" s="137"/>
      <c r="EP1139" s="137"/>
      <c r="EQ1139" s="137"/>
      <c r="ER1139" s="137"/>
      <c r="ES1139" s="137"/>
      <c r="ET1139" s="137"/>
      <c r="EU1139" s="137"/>
      <c r="EV1139" s="137"/>
      <c r="EW1139" s="137"/>
      <c r="EX1139" s="137"/>
      <c r="EY1139" s="137"/>
    </row>
    <row r="1140" spans="1:155" ht="15.5">
      <c r="A1140" s="222"/>
      <c r="B1140" s="221"/>
      <c r="C1140" s="220"/>
      <c r="D1140" s="219"/>
      <c r="E1140" s="218"/>
      <c r="F1140" s="218"/>
      <c r="G1140" s="218"/>
      <c r="H1140" s="218"/>
      <c r="I1140" s="218"/>
      <c r="J1140" s="217"/>
      <c r="K1140" s="216"/>
      <c r="L1140" s="215"/>
      <c r="M1140" s="214"/>
      <c r="N1140" s="719" t="str">
        <f>IF(N1138="","",N1138/P1138)</f>
        <v/>
      </c>
      <c r="O1140" s="719"/>
      <c r="P1140" s="719"/>
      <c r="BX1140" s="137"/>
      <c r="BY1140" s="137"/>
      <c r="BZ1140" s="137"/>
      <c r="CA1140" s="137"/>
      <c r="CB1140" s="137"/>
      <c r="CC1140" s="137"/>
      <c r="CD1140" s="137"/>
      <c r="CE1140" s="137"/>
      <c r="CF1140" s="137"/>
      <c r="CG1140" s="137"/>
      <c r="CH1140" s="137"/>
      <c r="CI1140" s="137"/>
      <c r="CJ1140" s="137"/>
      <c r="CK1140" s="137"/>
      <c r="CL1140" s="137"/>
      <c r="CM1140" s="137"/>
      <c r="CN1140" s="137"/>
      <c r="CO1140" s="137"/>
      <c r="CP1140" s="137"/>
      <c r="CQ1140" s="137"/>
      <c r="CR1140" s="137"/>
      <c r="CS1140" s="137"/>
      <c r="CT1140" s="137"/>
      <c r="CU1140" s="137"/>
      <c r="CV1140" s="137"/>
      <c r="CW1140" s="137"/>
      <c r="CX1140" s="137"/>
      <c r="CY1140" s="137"/>
      <c r="CZ1140" s="137"/>
      <c r="DA1140" s="137"/>
      <c r="DB1140" s="137"/>
      <c r="DC1140" s="137"/>
      <c r="DD1140" s="137"/>
      <c r="DE1140" s="137"/>
      <c r="DF1140" s="137"/>
      <c r="DG1140" s="137"/>
      <c r="DH1140" s="137"/>
      <c r="DI1140" s="137"/>
      <c r="DJ1140" s="137"/>
      <c r="DK1140" s="137"/>
      <c r="DL1140" s="137"/>
      <c r="DM1140" s="137"/>
      <c r="DN1140" s="137"/>
      <c r="DO1140" s="137"/>
      <c r="DP1140" s="137"/>
      <c r="DQ1140" s="137"/>
      <c r="DR1140" s="137"/>
      <c r="DS1140" s="137"/>
      <c r="DT1140" s="137"/>
      <c r="DU1140" s="137"/>
      <c r="DV1140" s="137"/>
      <c r="DW1140" s="137"/>
      <c r="DX1140" s="137"/>
      <c r="DY1140" s="137"/>
      <c r="DZ1140" s="137"/>
      <c r="EA1140" s="137"/>
      <c r="EB1140" s="137"/>
      <c r="EC1140" s="137"/>
      <c r="ED1140" s="137"/>
      <c r="EE1140" s="137"/>
      <c r="EF1140" s="137"/>
      <c r="EG1140" s="137"/>
      <c r="EH1140" s="137"/>
      <c r="EI1140" s="137"/>
      <c r="EJ1140" s="137"/>
      <c r="EK1140" s="137"/>
      <c r="EL1140" s="137"/>
      <c r="EM1140" s="137"/>
      <c r="EN1140" s="137"/>
      <c r="EO1140" s="137"/>
      <c r="EP1140" s="137"/>
      <c r="EQ1140" s="137"/>
      <c r="ER1140" s="137"/>
      <c r="ES1140" s="137"/>
      <c r="ET1140" s="137"/>
      <c r="EU1140" s="137"/>
      <c r="EV1140" s="137"/>
      <c r="EW1140" s="137"/>
      <c r="EX1140" s="137"/>
      <c r="EY1140" s="137"/>
    </row>
    <row r="1141" spans="1:155">
      <c r="A1141" s="213"/>
      <c r="B1141" s="150"/>
      <c r="C1141" s="150"/>
      <c r="D1141" s="149"/>
      <c r="E1141" s="150"/>
      <c r="F1141" s="150"/>
      <c r="G1141" s="150"/>
      <c r="H1141" s="150"/>
      <c r="I1141" s="150"/>
      <c r="J1141" s="361"/>
      <c r="K1141" s="148"/>
      <c r="L1141" s="147"/>
      <c r="M1141" s="212"/>
      <c r="N1141" s="149"/>
      <c r="O1141" s="149"/>
      <c r="P1141" s="198"/>
      <c r="BX1141" s="137"/>
      <c r="BY1141" s="137"/>
      <c r="BZ1141" s="137"/>
      <c r="CA1141" s="137"/>
      <c r="CB1141" s="137"/>
      <c r="CC1141" s="137"/>
      <c r="CD1141" s="137"/>
      <c r="CE1141" s="137"/>
      <c r="CF1141" s="137"/>
      <c r="CG1141" s="137"/>
      <c r="CH1141" s="137"/>
      <c r="CI1141" s="137"/>
      <c r="CJ1141" s="137"/>
      <c r="CK1141" s="137"/>
      <c r="CL1141" s="137"/>
      <c r="CM1141" s="137"/>
      <c r="CN1141" s="137"/>
      <c r="CO1141" s="137"/>
      <c r="CP1141" s="137"/>
      <c r="CQ1141" s="137"/>
      <c r="CR1141" s="137"/>
      <c r="CS1141" s="137"/>
      <c r="CT1141" s="137"/>
      <c r="CU1141" s="137"/>
      <c r="CV1141" s="137"/>
      <c r="CW1141" s="137"/>
      <c r="CX1141" s="137"/>
      <c r="CY1141" s="137"/>
      <c r="CZ1141" s="137"/>
      <c r="DA1141" s="137"/>
      <c r="DB1141" s="137"/>
      <c r="DC1141" s="137"/>
      <c r="DD1141" s="137"/>
      <c r="DE1141" s="137"/>
      <c r="DF1141" s="137"/>
      <c r="DG1141" s="137"/>
      <c r="DH1141" s="137"/>
      <c r="DI1141" s="137"/>
      <c r="DJ1141" s="137"/>
      <c r="DK1141" s="137"/>
      <c r="DL1141" s="137"/>
      <c r="DM1141" s="137"/>
      <c r="DN1141" s="137"/>
      <c r="DO1141" s="137"/>
      <c r="DP1141" s="137"/>
      <c r="DQ1141" s="137"/>
      <c r="DR1141" s="137"/>
      <c r="DS1141" s="137"/>
      <c r="DT1141" s="137"/>
      <c r="DU1141" s="137"/>
      <c r="DV1141" s="137"/>
      <c r="DW1141" s="137"/>
      <c r="DX1141" s="137"/>
      <c r="DY1141" s="137"/>
      <c r="DZ1141" s="137"/>
      <c r="EA1141" s="137"/>
      <c r="EB1141" s="137"/>
      <c r="EC1141" s="137"/>
      <c r="ED1141" s="137"/>
      <c r="EE1141" s="137"/>
      <c r="EF1141" s="137"/>
      <c r="EG1141" s="137"/>
      <c r="EH1141" s="137"/>
      <c r="EI1141" s="137"/>
      <c r="EJ1141" s="137"/>
      <c r="EK1141" s="137"/>
      <c r="EL1141" s="137"/>
      <c r="EM1141" s="137"/>
      <c r="EN1141" s="137"/>
      <c r="EO1141" s="137"/>
      <c r="EP1141" s="137"/>
      <c r="EQ1141" s="137"/>
      <c r="ER1141" s="137"/>
      <c r="ES1141" s="137"/>
      <c r="ET1141" s="137"/>
      <c r="EU1141" s="137"/>
      <c r="EV1141" s="137"/>
      <c r="EW1141" s="137"/>
      <c r="EX1141" s="137"/>
      <c r="EY1141" s="137"/>
    </row>
    <row r="1142" spans="1:155" s="173" customFormat="1" ht="27" customHeight="1">
      <c r="A1142" s="183" t="s">
        <v>57</v>
      </c>
      <c r="B1142" s="182"/>
      <c r="C1142" s="181"/>
      <c r="D1142" s="181"/>
      <c r="E1142" s="180"/>
      <c r="F1142" s="180"/>
      <c r="G1142" s="180"/>
      <c r="H1142" s="179"/>
      <c r="I1142" s="179"/>
      <c r="J1142" s="706" t="str">
        <f>IF(Résultats!$M34="","",Résultats!$M34)</f>
        <v/>
      </c>
      <c r="K1142" s="706"/>
      <c r="L1142" s="706"/>
      <c r="M1142" s="178" t="str">
        <f>"/"</f>
        <v>/</v>
      </c>
      <c r="N1142" s="177">
        <f>Résultats!$M$4</f>
        <v>40</v>
      </c>
      <c r="O1142" s="176"/>
      <c r="P1142" s="175" t="str">
        <f>IF(OR(J1142="",J1142="Absent(e)",J1142="Incomplet"),"",J1142/N1142)</f>
        <v/>
      </c>
      <c r="Q1142" s="174"/>
      <c r="R1142" s="174"/>
      <c r="S1142" s="174"/>
      <c r="T1142" s="174"/>
      <c r="U1142" s="174"/>
      <c r="V1142" s="174"/>
      <c r="W1142" s="174"/>
      <c r="X1142" s="174"/>
      <c r="Y1142" s="174"/>
      <c r="Z1142" s="174"/>
      <c r="AA1142" s="174"/>
      <c r="AB1142" s="174"/>
      <c r="AC1142" s="174"/>
      <c r="AD1142" s="174"/>
      <c r="AE1142" s="174"/>
      <c r="AF1142" s="174"/>
      <c r="AG1142" s="174"/>
      <c r="AH1142" s="174"/>
      <c r="AI1142" s="174"/>
      <c r="AJ1142" s="174"/>
      <c r="AK1142" s="174"/>
      <c r="AL1142" s="174"/>
      <c r="AM1142" s="174"/>
      <c r="AN1142" s="174"/>
    </row>
    <row r="1143" spans="1:155" s="173" customFormat="1" ht="18" customHeight="1">
      <c r="A1143" s="707" t="s">
        <v>73</v>
      </c>
      <c r="B1143" s="708"/>
      <c r="C1143" s="708"/>
      <c r="D1143" s="708"/>
      <c r="E1143" s="708"/>
      <c r="F1143" s="358"/>
      <c r="G1143" s="358"/>
      <c r="H1143" s="709" t="str">
        <f>IF(OR(Résultats!$AA34="Absent(e)",Résultats!$AA34="Incomplet"),"",Résultats!$AA34)</f>
        <v/>
      </c>
      <c r="I1143" s="709"/>
      <c r="J1143" s="168" t="str">
        <f>"/"</f>
        <v>/</v>
      </c>
      <c r="K1143" s="167">
        <f>Résultats!$AA$2</f>
        <v>19</v>
      </c>
      <c r="L1143" s="191"/>
      <c r="M1143" s="191"/>
      <c r="N1143" s="190"/>
      <c r="O1143" s="323"/>
      <c r="P1143" s="188"/>
      <c r="R1143" s="174"/>
      <c r="S1143" s="174"/>
      <c r="T1143" s="174"/>
      <c r="U1143" s="174"/>
      <c r="V1143" s="174"/>
      <c r="W1143" s="174"/>
      <c r="X1143" s="174"/>
      <c r="Y1143" s="174"/>
      <c r="Z1143" s="174"/>
      <c r="AA1143" s="174"/>
      <c r="AB1143" s="174"/>
      <c r="AC1143" s="174"/>
      <c r="AD1143" s="174"/>
      <c r="AE1143" s="174"/>
      <c r="AF1143" s="174"/>
      <c r="AG1143" s="174"/>
      <c r="AH1143" s="174"/>
      <c r="AI1143" s="174"/>
      <c r="AJ1143" s="174"/>
      <c r="AK1143" s="174"/>
      <c r="AL1143" s="174"/>
      <c r="AM1143" s="174"/>
      <c r="AN1143" s="174"/>
    </row>
    <row r="1144" spans="1:155" s="173" customFormat="1" ht="13.5" customHeight="1">
      <c r="A1144" s="197" t="s">
        <v>139</v>
      </c>
      <c r="B1144" s="196"/>
      <c r="C1144" s="196"/>
      <c r="D1144" s="196"/>
      <c r="E1144" s="196"/>
      <c r="F1144" s="196"/>
      <c r="G1144" s="196"/>
      <c r="H1144" s="195"/>
      <c r="I1144" s="194"/>
      <c r="J1144" s="193"/>
      <c r="K1144" s="192"/>
      <c r="L1144" s="191"/>
      <c r="M1144" s="191"/>
      <c r="N1144" s="190"/>
      <c r="O1144" s="323"/>
      <c r="P1144" s="188"/>
      <c r="R1144" s="174"/>
      <c r="S1144" s="174"/>
      <c r="T1144" s="174"/>
      <c r="U1144" s="174"/>
      <c r="V1144" s="174"/>
      <c r="W1144" s="174"/>
      <c r="X1144" s="174"/>
      <c r="Y1144" s="174"/>
      <c r="Z1144" s="174"/>
      <c r="AA1144" s="174"/>
      <c r="AB1144" s="174"/>
      <c r="AC1144" s="174"/>
      <c r="AD1144" s="174"/>
      <c r="AE1144" s="174"/>
      <c r="AF1144" s="174"/>
      <c r="AG1144" s="174"/>
      <c r="AH1144" s="174"/>
      <c r="AI1144" s="174"/>
      <c r="AJ1144" s="174"/>
      <c r="AK1144" s="174"/>
      <c r="AL1144" s="174"/>
      <c r="AM1144" s="174"/>
      <c r="AN1144" s="174"/>
    </row>
    <row r="1145" spans="1:155" s="173" customFormat="1" ht="13.5" customHeight="1">
      <c r="A1145" s="197" t="s">
        <v>142</v>
      </c>
      <c r="B1145" s="196"/>
      <c r="C1145" s="196"/>
      <c r="D1145" s="196"/>
      <c r="E1145" s="196"/>
      <c r="F1145" s="196"/>
      <c r="G1145" s="196"/>
      <c r="H1145" s="195"/>
      <c r="I1145" s="194"/>
      <c r="J1145" s="193"/>
      <c r="K1145" s="192"/>
      <c r="L1145" s="191"/>
      <c r="M1145" s="191"/>
      <c r="N1145" s="190"/>
      <c r="O1145" s="323"/>
      <c r="P1145" s="188"/>
      <c r="R1145" s="174"/>
      <c r="S1145" s="174"/>
      <c r="T1145" s="174"/>
      <c r="U1145" s="174"/>
      <c r="V1145" s="174"/>
      <c r="W1145" s="174"/>
      <c r="X1145" s="174"/>
      <c r="Y1145" s="174"/>
      <c r="Z1145" s="174"/>
      <c r="AA1145" s="174"/>
      <c r="AB1145" s="174"/>
      <c r="AC1145" s="174"/>
      <c r="AD1145" s="174"/>
      <c r="AE1145" s="174"/>
      <c r="AF1145" s="174"/>
      <c r="AG1145" s="174"/>
      <c r="AH1145" s="174"/>
      <c r="AI1145" s="174"/>
      <c r="AJ1145" s="174"/>
      <c r="AK1145" s="174"/>
      <c r="AL1145" s="174"/>
      <c r="AM1145" s="174"/>
      <c r="AN1145" s="174"/>
    </row>
    <row r="1146" spans="1:155" s="186" customFormat="1" ht="13.5" customHeight="1">
      <c r="A1146" s="197" t="s">
        <v>74</v>
      </c>
      <c r="B1146" s="211"/>
      <c r="C1146" s="211"/>
      <c r="D1146" s="211"/>
      <c r="E1146" s="211"/>
      <c r="F1146" s="211"/>
      <c r="G1146" s="211"/>
      <c r="H1146" s="210"/>
      <c r="I1146" s="209"/>
      <c r="J1146" s="208"/>
      <c r="K1146" s="208"/>
      <c r="L1146" s="208"/>
      <c r="M1146" s="208"/>
      <c r="N1146" s="207"/>
      <c r="O1146" s="324"/>
      <c r="P1146" s="205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</row>
    <row r="1147" spans="1:155" s="186" customFormat="1" ht="13.5" customHeight="1">
      <c r="A1147" s="197" t="s">
        <v>84</v>
      </c>
      <c r="B1147" s="211"/>
      <c r="C1147" s="211"/>
      <c r="D1147" s="211"/>
      <c r="E1147" s="211"/>
      <c r="F1147" s="211"/>
      <c r="G1147" s="211"/>
      <c r="H1147" s="210"/>
      <c r="I1147" s="209"/>
      <c r="J1147" s="208"/>
      <c r="K1147" s="208"/>
      <c r="L1147" s="208"/>
      <c r="M1147" s="208"/>
      <c r="N1147" s="207"/>
      <c r="O1147" s="324"/>
      <c r="P1147" s="205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</row>
    <row r="1148" spans="1:155" s="203" customFormat="1" ht="13.5" customHeight="1">
      <c r="A1148" s="197" t="s">
        <v>75</v>
      </c>
      <c r="B1148" s="211"/>
      <c r="C1148" s="211"/>
      <c r="D1148" s="211"/>
      <c r="E1148" s="211"/>
      <c r="F1148" s="211"/>
      <c r="G1148" s="211"/>
      <c r="H1148" s="210"/>
      <c r="I1148" s="209"/>
      <c r="J1148" s="208"/>
      <c r="K1148" s="208"/>
      <c r="L1148" s="208"/>
      <c r="M1148" s="208"/>
      <c r="N1148" s="207"/>
      <c r="O1148" s="324"/>
      <c r="P1148" s="205"/>
      <c r="R1148" s="204"/>
      <c r="S1148" s="204"/>
      <c r="T1148" s="204"/>
      <c r="U1148" s="204"/>
      <c r="V1148" s="204"/>
      <c r="W1148" s="204"/>
      <c r="X1148" s="204"/>
      <c r="Y1148" s="204"/>
      <c r="Z1148" s="204"/>
      <c r="AA1148" s="204"/>
      <c r="AB1148" s="204"/>
      <c r="AC1148" s="204"/>
      <c r="AD1148" s="204"/>
      <c r="AE1148" s="204"/>
      <c r="AF1148" s="204"/>
      <c r="AG1148" s="204"/>
      <c r="AH1148" s="204"/>
      <c r="AI1148" s="204"/>
      <c r="AJ1148" s="204"/>
      <c r="AK1148" s="204"/>
      <c r="AL1148" s="204"/>
      <c r="AM1148" s="204"/>
      <c r="AN1148" s="204"/>
    </row>
    <row r="1149" spans="1:155" ht="30" customHeight="1">
      <c r="A1149" s="703" t="s">
        <v>54</v>
      </c>
      <c r="B1149" s="704"/>
      <c r="C1149" s="704"/>
      <c r="D1149" s="704"/>
      <c r="E1149" s="704"/>
      <c r="F1149" s="360"/>
      <c r="G1149" s="360"/>
      <c r="H1149" s="705" t="str">
        <f>IF(OR(Résultats!$AN34="Absent(e)",Résultats!$AN34="Incomplet"),"",Résultats!$AN34)</f>
        <v/>
      </c>
      <c r="I1149" s="705"/>
      <c r="J1149" s="172" t="str">
        <f>"/"</f>
        <v>/</v>
      </c>
      <c r="K1149" s="171">
        <f>Résultats!$AN$2</f>
        <v>21</v>
      </c>
      <c r="L1149" s="202"/>
      <c r="M1149" s="202"/>
      <c r="N1149" s="201"/>
      <c r="O1149" s="200"/>
      <c r="P1149" s="199"/>
      <c r="Q1149" s="137"/>
      <c r="R1149" s="137"/>
      <c r="S1149" s="137"/>
      <c r="T1149" s="137"/>
      <c r="U1149" s="137"/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  <c r="AF1149" s="137"/>
      <c r="AG1149" s="137"/>
      <c r="AH1149" s="137"/>
      <c r="AI1149" s="137"/>
      <c r="AJ1149" s="137"/>
      <c r="AK1149" s="137"/>
      <c r="AL1149" s="137"/>
      <c r="AM1149" s="137"/>
      <c r="AN1149" s="137"/>
      <c r="BX1149" s="137"/>
      <c r="BY1149" s="137"/>
      <c r="BZ1149" s="137"/>
      <c r="CA1149" s="137"/>
      <c r="CB1149" s="137"/>
      <c r="CC1149" s="137"/>
      <c r="CD1149" s="137"/>
      <c r="CE1149" s="137"/>
      <c r="CF1149" s="137"/>
      <c r="CG1149" s="137"/>
      <c r="CH1149" s="137"/>
      <c r="CI1149" s="137"/>
      <c r="CJ1149" s="137"/>
      <c r="CK1149" s="137"/>
      <c r="CL1149" s="137"/>
      <c r="CM1149" s="137"/>
      <c r="CN1149" s="137"/>
      <c r="CO1149" s="137"/>
      <c r="CP1149" s="137"/>
      <c r="CQ1149" s="137"/>
      <c r="CR1149" s="137"/>
      <c r="CS1149" s="137"/>
      <c r="CT1149" s="137"/>
      <c r="CU1149" s="137"/>
      <c r="CV1149" s="137"/>
      <c r="CW1149" s="137"/>
      <c r="CX1149" s="137"/>
      <c r="CY1149" s="137"/>
      <c r="CZ1149" s="137"/>
      <c r="DA1149" s="137"/>
      <c r="DB1149" s="137"/>
      <c r="DC1149" s="137"/>
      <c r="DD1149" s="137"/>
      <c r="DE1149" s="137"/>
      <c r="DF1149" s="137"/>
      <c r="DG1149" s="137"/>
      <c r="DH1149" s="137"/>
      <c r="DI1149" s="137"/>
      <c r="DJ1149" s="137"/>
      <c r="DK1149" s="137"/>
      <c r="DL1149" s="137"/>
      <c r="DM1149" s="137"/>
      <c r="DN1149" s="137"/>
      <c r="DO1149" s="137"/>
      <c r="DP1149" s="137"/>
      <c r="DQ1149" s="137"/>
      <c r="DR1149" s="137"/>
      <c r="DS1149" s="137"/>
      <c r="DT1149" s="137"/>
      <c r="DU1149" s="137"/>
      <c r="DV1149" s="137"/>
      <c r="DW1149" s="137"/>
      <c r="DX1149" s="137"/>
      <c r="DY1149" s="137"/>
      <c r="DZ1149" s="137"/>
      <c r="EA1149" s="137"/>
      <c r="EB1149" s="137"/>
      <c r="EC1149" s="137"/>
      <c r="ED1149" s="137"/>
      <c r="EE1149" s="137"/>
      <c r="EF1149" s="137"/>
      <c r="EG1149" s="137"/>
      <c r="EH1149" s="137"/>
      <c r="EI1149" s="137"/>
      <c r="EJ1149" s="137"/>
      <c r="EK1149" s="137"/>
      <c r="EL1149" s="137"/>
      <c r="EM1149" s="137"/>
      <c r="EN1149" s="137"/>
      <c r="EO1149" s="137"/>
      <c r="EP1149" s="137"/>
      <c r="EQ1149" s="137"/>
      <c r="ER1149" s="137"/>
      <c r="ES1149" s="137"/>
      <c r="ET1149" s="137"/>
      <c r="EU1149" s="137"/>
      <c r="EV1149" s="137"/>
      <c r="EW1149" s="137"/>
      <c r="EX1149" s="137"/>
      <c r="EY1149" s="137"/>
    </row>
    <row r="1150" spans="1:155" s="151" customFormat="1" ht="13.5" customHeight="1">
      <c r="A1150" s="161" t="s">
        <v>76</v>
      </c>
      <c r="B1150" s="162"/>
      <c r="C1150" s="162"/>
      <c r="D1150" s="162"/>
      <c r="E1150" s="160"/>
      <c r="F1150" s="160"/>
      <c r="G1150" s="160"/>
      <c r="H1150" s="156"/>
      <c r="I1150" s="156"/>
      <c r="J1150" s="155"/>
      <c r="K1150" s="155"/>
      <c r="L1150" s="155"/>
      <c r="M1150" s="155"/>
      <c r="N1150" s="154"/>
      <c r="O1150" s="153"/>
      <c r="P1150" s="152"/>
    </row>
    <row r="1151" spans="1:155" s="151" customFormat="1" ht="13.5" customHeight="1">
      <c r="A1151" s="161" t="s">
        <v>77</v>
      </c>
      <c r="B1151" s="162"/>
      <c r="C1151" s="162"/>
      <c r="D1151" s="162"/>
      <c r="E1151" s="160"/>
      <c r="F1151" s="160"/>
      <c r="G1151" s="160"/>
      <c r="H1151" s="156"/>
      <c r="I1151" s="156"/>
      <c r="J1151" s="155"/>
      <c r="K1151" s="155"/>
      <c r="L1151" s="155"/>
      <c r="M1151" s="155"/>
      <c r="N1151" s="154"/>
      <c r="O1151" s="153"/>
      <c r="P1151" s="152"/>
    </row>
    <row r="1152" spans="1:155" s="151" customFormat="1" ht="13.5" customHeight="1">
      <c r="A1152" s="161" t="s">
        <v>78</v>
      </c>
      <c r="B1152" s="162"/>
      <c r="C1152" s="162"/>
      <c r="D1152" s="162"/>
      <c r="E1152" s="160"/>
      <c r="F1152" s="160"/>
      <c r="G1152" s="160"/>
      <c r="H1152" s="156"/>
      <c r="I1152" s="156"/>
      <c r="J1152" s="155"/>
      <c r="K1152" s="155"/>
      <c r="L1152" s="155"/>
      <c r="M1152" s="155"/>
      <c r="N1152" s="154"/>
      <c r="O1152" s="153"/>
      <c r="P1152" s="152"/>
    </row>
    <row r="1153" spans="1:155" s="151" customFormat="1" ht="13.5" customHeight="1">
      <c r="A1153" s="444" t="s">
        <v>141</v>
      </c>
      <c r="B1153" s="160"/>
      <c r="C1153" s="160"/>
      <c r="D1153" s="160"/>
      <c r="E1153" s="160"/>
      <c r="F1153" s="160"/>
      <c r="G1153" s="160"/>
      <c r="H1153" s="156"/>
      <c r="I1153" s="156"/>
      <c r="J1153" s="155"/>
      <c r="K1153" s="155"/>
      <c r="L1153" s="155"/>
      <c r="M1153" s="155"/>
      <c r="N1153" s="154"/>
      <c r="O1153" s="153"/>
      <c r="P1153" s="152"/>
    </row>
    <row r="1154" spans="1:155" s="151" customFormat="1" ht="15" customHeight="1">
      <c r="A1154" s="325"/>
      <c r="B1154" s="326"/>
      <c r="C1154" s="326"/>
      <c r="D1154" s="326"/>
      <c r="E1154" s="326"/>
      <c r="F1154" s="326"/>
      <c r="G1154" s="326"/>
      <c r="H1154" s="327"/>
      <c r="I1154" s="327"/>
      <c r="J1154" s="328"/>
      <c r="K1154" s="328"/>
      <c r="L1154" s="328"/>
      <c r="M1154" s="328"/>
      <c r="N1154" s="329"/>
      <c r="O1154" s="330"/>
      <c r="P1154" s="331"/>
    </row>
    <row r="1155" spans="1:155" s="173" customFormat="1" ht="27" customHeight="1">
      <c r="A1155" s="183" t="s">
        <v>58</v>
      </c>
      <c r="B1155" s="182"/>
      <c r="C1155" s="181"/>
      <c r="D1155" s="181"/>
      <c r="E1155" s="180"/>
      <c r="F1155" s="180"/>
      <c r="G1155" s="180"/>
      <c r="H1155" s="179"/>
      <c r="I1155" s="179"/>
      <c r="J1155" s="706" t="str">
        <f>IF(OR(Résultats!$O34="",Résultats!$O34="Incomplet"),"",Résultats!$O34)</f>
        <v/>
      </c>
      <c r="K1155" s="706"/>
      <c r="L1155" s="706"/>
      <c r="M1155" s="178" t="str">
        <f>"/"</f>
        <v>/</v>
      </c>
      <c r="N1155" s="177">
        <f>Résultats!$O$4</f>
        <v>40</v>
      </c>
      <c r="O1155" s="176"/>
      <c r="P1155" s="175" t="str">
        <f>IF(OR(J1155="",J1155="Absent(e)",J1155="Incomplet"),"",J1155/N1155)</f>
        <v/>
      </c>
      <c r="Q1155" s="174"/>
      <c r="R1155" s="174"/>
      <c r="S1155" s="174"/>
      <c r="T1155" s="174"/>
      <c r="U1155" s="174"/>
      <c r="V1155" s="174"/>
      <c r="W1155" s="174"/>
      <c r="X1155" s="174"/>
      <c r="Y1155" s="174"/>
      <c r="Z1155" s="174"/>
      <c r="AA1155" s="174"/>
      <c r="AB1155" s="174"/>
      <c r="AC1155" s="174"/>
      <c r="AD1155" s="174"/>
      <c r="AE1155" s="174"/>
      <c r="AF1155" s="174"/>
      <c r="AG1155" s="174"/>
      <c r="AH1155" s="174"/>
      <c r="AI1155" s="174"/>
      <c r="AJ1155" s="174"/>
      <c r="AK1155" s="174"/>
      <c r="AL1155" s="174"/>
      <c r="AM1155" s="174"/>
      <c r="AN1155" s="174"/>
    </row>
    <row r="1156" spans="1:155" ht="14">
      <c r="A1156" s="707" t="s">
        <v>60</v>
      </c>
      <c r="B1156" s="708"/>
      <c r="C1156" s="708"/>
      <c r="D1156" s="708"/>
      <c r="E1156" s="708"/>
      <c r="F1156" s="358"/>
      <c r="G1156" s="358"/>
      <c r="H1156" s="709" t="str">
        <f>IF(OR(Résultats!$AY34="a",Résultats!$AY34="A",Résultats!$AY34=""),"",Résultats!$AY34)</f>
        <v/>
      </c>
      <c r="I1156" s="709"/>
      <c r="J1156" s="168" t="str">
        <f>"/"</f>
        <v>/</v>
      </c>
      <c r="K1156" s="171">
        <f>Résultats!$AY$2</f>
        <v>18</v>
      </c>
      <c r="L1156" s="166"/>
      <c r="M1156" s="166"/>
      <c r="N1156" s="165"/>
      <c r="O1156" s="332"/>
      <c r="P1156" s="164"/>
      <c r="BX1156" s="137"/>
      <c r="BY1156" s="137"/>
      <c r="BZ1156" s="137"/>
      <c r="CA1156" s="137"/>
      <c r="CB1156" s="137"/>
      <c r="CC1156" s="137"/>
      <c r="CD1156" s="137"/>
      <c r="CE1156" s="137"/>
      <c r="CF1156" s="137"/>
      <c r="CG1156" s="137"/>
      <c r="CH1156" s="137"/>
      <c r="CI1156" s="137"/>
      <c r="CJ1156" s="137"/>
      <c r="CK1156" s="137"/>
      <c r="CL1156" s="137"/>
      <c r="CM1156" s="137"/>
      <c r="CN1156" s="137"/>
      <c r="CO1156" s="137"/>
      <c r="CP1156" s="137"/>
      <c r="CQ1156" s="137"/>
      <c r="CR1156" s="137"/>
      <c r="CS1156" s="137"/>
      <c r="CT1156" s="137"/>
      <c r="CU1156" s="137"/>
      <c r="CV1156" s="137"/>
      <c r="CW1156" s="137"/>
      <c r="CX1156" s="137"/>
      <c r="CY1156" s="137"/>
      <c r="CZ1156" s="137"/>
      <c r="DA1156" s="137"/>
      <c r="DB1156" s="137"/>
      <c r="DC1156" s="137"/>
      <c r="DD1156" s="137"/>
      <c r="DE1156" s="137"/>
      <c r="DF1156" s="137"/>
      <c r="DG1156" s="137"/>
      <c r="DH1156" s="137"/>
      <c r="DI1156" s="137"/>
      <c r="DJ1156" s="137"/>
      <c r="DK1156" s="137"/>
      <c r="DL1156" s="137"/>
      <c r="DM1156" s="137"/>
      <c r="DN1156" s="137"/>
      <c r="DO1156" s="137"/>
      <c r="DP1156" s="137"/>
      <c r="DQ1156" s="137"/>
      <c r="DR1156" s="137"/>
      <c r="DS1156" s="137"/>
      <c r="DT1156" s="137"/>
      <c r="DU1156" s="137"/>
      <c r="DV1156" s="137"/>
      <c r="DW1156" s="137"/>
      <c r="DX1156" s="137"/>
      <c r="DY1156" s="137"/>
      <c r="DZ1156" s="137"/>
      <c r="EA1156" s="137"/>
      <c r="EB1156" s="137"/>
      <c r="EC1156" s="137"/>
      <c r="ED1156" s="137"/>
      <c r="EE1156" s="137"/>
      <c r="EF1156" s="137"/>
      <c r="EG1156" s="137"/>
      <c r="EH1156" s="137"/>
      <c r="EI1156" s="137"/>
      <c r="EJ1156" s="137"/>
      <c r="EK1156" s="137"/>
      <c r="EL1156" s="137"/>
      <c r="EM1156" s="137"/>
      <c r="EN1156" s="137"/>
      <c r="EO1156" s="137"/>
      <c r="EP1156" s="137"/>
      <c r="EQ1156" s="137"/>
      <c r="ER1156" s="137"/>
      <c r="ES1156" s="137"/>
      <c r="ET1156" s="137"/>
      <c r="EU1156" s="137"/>
      <c r="EV1156" s="137"/>
      <c r="EW1156" s="137"/>
      <c r="EX1156" s="137"/>
      <c r="EY1156" s="137"/>
    </row>
    <row r="1157" spans="1:155" s="173" customFormat="1" ht="13.5" customHeight="1">
      <c r="A1157" s="197" t="s">
        <v>79</v>
      </c>
      <c r="B1157" s="358"/>
      <c r="C1157" s="358"/>
      <c r="D1157" s="358"/>
      <c r="E1157" s="358"/>
      <c r="F1157" s="358"/>
      <c r="G1157" s="358"/>
      <c r="H1157" s="359"/>
      <c r="I1157" s="359"/>
      <c r="J1157" s="168"/>
      <c r="K1157" s="167"/>
      <c r="L1157" s="166"/>
      <c r="M1157" s="166"/>
      <c r="N1157" s="165"/>
      <c r="O1157" s="332"/>
      <c r="P1157" s="164"/>
      <c r="Q1157" s="174"/>
      <c r="R1157" s="174"/>
      <c r="S1157" s="174"/>
      <c r="T1157" s="174"/>
      <c r="U1157" s="174"/>
      <c r="V1157" s="174"/>
      <c r="W1157" s="174"/>
      <c r="X1157" s="174"/>
      <c r="Y1157" s="174"/>
      <c r="Z1157" s="174"/>
      <c r="AA1157" s="174"/>
      <c r="AB1157" s="174"/>
      <c r="AC1157" s="174"/>
      <c r="AD1157" s="174"/>
      <c r="AE1157" s="174"/>
      <c r="AF1157" s="174"/>
      <c r="AG1157" s="174"/>
      <c r="AH1157" s="174"/>
      <c r="AI1157" s="174"/>
      <c r="AJ1157" s="174"/>
      <c r="AK1157" s="174"/>
      <c r="AL1157" s="174"/>
      <c r="AM1157" s="174"/>
      <c r="AN1157" s="174"/>
    </row>
    <row r="1158" spans="1:155" s="173" customFormat="1" ht="13.5" customHeight="1">
      <c r="A1158" s="197" t="s">
        <v>143</v>
      </c>
      <c r="B1158" s="358"/>
      <c r="C1158" s="358"/>
      <c r="D1158" s="358"/>
      <c r="E1158" s="358"/>
      <c r="F1158" s="358"/>
      <c r="G1158" s="358"/>
      <c r="H1158" s="359"/>
      <c r="I1158" s="359"/>
      <c r="J1158" s="168"/>
      <c r="K1158" s="167"/>
      <c r="L1158" s="166"/>
      <c r="M1158" s="166"/>
      <c r="N1158" s="165"/>
      <c r="O1158" s="332"/>
      <c r="P1158" s="164"/>
      <c r="R1158" s="174"/>
      <c r="S1158" s="174"/>
      <c r="T1158" s="174"/>
      <c r="U1158" s="174"/>
      <c r="V1158" s="174"/>
      <c r="W1158" s="174"/>
      <c r="X1158" s="174"/>
      <c r="Y1158" s="174"/>
      <c r="Z1158" s="174"/>
      <c r="AA1158" s="174"/>
      <c r="AB1158" s="174"/>
      <c r="AC1158" s="174"/>
      <c r="AD1158" s="174"/>
      <c r="AE1158" s="174"/>
      <c r="AF1158" s="174"/>
      <c r="AG1158" s="174"/>
      <c r="AH1158" s="174"/>
      <c r="AI1158" s="174"/>
      <c r="AJ1158" s="174"/>
      <c r="AK1158" s="174"/>
      <c r="AL1158" s="174"/>
      <c r="AM1158" s="174"/>
      <c r="AN1158" s="174"/>
    </row>
    <row r="1159" spans="1:155" s="173" customFormat="1" ht="13.5" customHeight="1">
      <c r="A1159" s="197" t="s">
        <v>80</v>
      </c>
      <c r="B1159" s="358"/>
      <c r="C1159" s="358"/>
      <c r="D1159" s="358"/>
      <c r="E1159" s="358"/>
      <c r="F1159" s="358"/>
      <c r="G1159" s="358"/>
      <c r="H1159" s="359"/>
      <c r="I1159" s="359"/>
      <c r="J1159" s="168"/>
      <c r="K1159" s="167"/>
      <c r="L1159" s="166"/>
      <c r="M1159" s="166"/>
      <c r="N1159" s="165"/>
      <c r="O1159" s="332"/>
      <c r="P1159" s="164"/>
      <c r="R1159" s="174"/>
      <c r="S1159" s="174"/>
      <c r="T1159" s="174"/>
      <c r="U1159" s="174"/>
      <c r="V1159" s="174"/>
      <c r="W1159" s="174"/>
      <c r="X1159" s="174"/>
      <c r="Y1159" s="174"/>
      <c r="Z1159" s="174"/>
      <c r="AA1159" s="174"/>
      <c r="AB1159" s="174"/>
      <c r="AC1159" s="174"/>
      <c r="AD1159" s="174"/>
      <c r="AE1159" s="174"/>
      <c r="AF1159" s="174"/>
      <c r="AG1159" s="174"/>
      <c r="AH1159" s="174"/>
      <c r="AI1159" s="174"/>
      <c r="AJ1159" s="174"/>
      <c r="AK1159" s="174"/>
      <c r="AL1159" s="174"/>
      <c r="AM1159" s="174"/>
      <c r="AN1159" s="174"/>
    </row>
    <row r="1160" spans="1:155" s="173" customFormat="1" ht="13.5" customHeight="1">
      <c r="A1160" s="320" t="s">
        <v>85</v>
      </c>
      <c r="B1160" s="358"/>
      <c r="C1160" s="358"/>
      <c r="D1160" s="358"/>
      <c r="E1160" s="358"/>
      <c r="F1160" s="358"/>
      <c r="G1160" s="358"/>
      <c r="H1160" s="359"/>
      <c r="I1160" s="359"/>
      <c r="J1160" s="168"/>
      <c r="K1160" s="167"/>
      <c r="L1160" s="166"/>
      <c r="M1160" s="166"/>
      <c r="N1160" s="165"/>
      <c r="O1160" s="332"/>
      <c r="P1160" s="164"/>
      <c r="R1160" s="174"/>
      <c r="S1160" s="174"/>
      <c r="T1160" s="174"/>
      <c r="U1160" s="174"/>
      <c r="V1160" s="174"/>
      <c r="W1160" s="174"/>
      <c r="X1160" s="174"/>
      <c r="Y1160" s="174"/>
      <c r="Z1160" s="174"/>
      <c r="AA1160" s="174"/>
      <c r="AB1160" s="174"/>
      <c r="AC1160" s="174"/>
      <c r="AD1160" s="174"/>
      <c r="AE1160" s="174"/>
      <c r="AF1160" s="174"/>
      <c r="AG1160" s="174"/>
      <c r="AH1160" s="174"/>
      <c r="AI1160" s="174"/>
      <c r="AJ1160" s="174"/>
      <c r="AK1160" s="174"/>
      <c r="AL1160" s="174"/>
      <c r="AM1160" s="174"/>
      <c r="AN1160" s="174"/>
    </row>
    <row r="1161" spans="1:155" s="186" customFormat="1" ht="18" customHeight="1">
      <c r="A1161" s="710" t="s">
        <v>65</v>
      </c>
      <c r="B1161" s="711"/>
      <c r="C1161" s="711"/>
      <c r="D1161" s="711"/>
      <c r="E1161" s="711"/>
      <c r="F1161" s="711"/>
      <c r="G1161" s="711"/>
      <c r="H1161" s="709" t="str">
        <f>IF(OR(Résultats!$BK34="Absent(e)",Résultats!$BK34="Incomplet"),"",Résultats!$BK34)</f>
        <v/>
      </c>
      <c r="I1161" s="709"/>
      <c r="J1161" s="172" t="str">
        <f>"/"</f>
        <v>/</v>
      </c>
      <c r="K1161" s="171">
        <f>Résultats!$BK$2</f>
        <v>22</v>
      </c>
      <c r="L1161" s="166"/>
      <c r="M1161" s="166"/>
      <c r="N1161" s="165"/>
      <c r="O1161" s="332"/>
      <c r="P1161" s="164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</row>
    <row r="1162" spans="1:155" s="184" customFormat="1" ht="13.5" customHeight="1">
      <c r="A1162" s="161" t="s">
        <v>81</v>
      </c>
      <c r="B1162" s="162"/>
      <c r="C1162" s="162"/>
      <c r="D1162" s="162"/>
      <c r="E1162" s="160"/>
      <c r="F1162" s="159"/>
      <c r="G1162" s="158"/>
      <c r="H1162" s="157"/>
      <c r="I1162" s="156"/>
      <c r="J1162" s="155"/>
      <c r="K1162" s="155"/>
      <c r="L1162" s="155"/>
      <c r="M1162" s="155"/>
      <c r="N1162" s="154"/>
      <c r="O1162" s="153"/>
      <c r="P1162" s="152"/>
      <c r="Q1162" s="185"/>
      <c r="R1162" s="185"/>
      <c r="S1162" s="185"/>
      <c r="T1162" s="185"/>
      <c r="U1162" s="185"/>
      <c r="V1162" s="185"/>
      <c r="W1162" s="185"/>
      <c r="X1162" s="185"/>
      <c r="Y1162" s="185"/>
      <c r="Z1162" s="185"/>
      <c r="AA1162" s="185"/>
      <c r="AB1162" s="185"/>
      <c r="AC1162" s="185"/>
      <c r="AD1162" s="185"/>
      <c r="AE1162" s="185"/>
      <c r="AF1162" s="185"/>
      <c r="AG1162" s="185"/>
      <c r="AH1162" s="185"/>
      <c r="AI1162" s="185"/>
      <c r="AJ1162" s="185"/>
      <c r="AK1162" s="185"/>
      <c r="AL1162" s="185"/>
      <c r="AM1162" s="185"/>
      <c r="AN1162" s="185"/>
    </row>
    <row r="1163" spans="1:155" s="173" customFormat="1" ht="13.5" customHeight="1">
      <c r="A1163" s="161" t="s">
        <v>83</v>
      </c>
      <c r="B1163" s="162"/>
      <c r="C1163" s="162"/>
      <c r="D1163" s="162"/>
      <c r="E1163" s="160"/>
      <c r="F1163" s="159"/>
      <c r="G1163" s="158"/>
      <c r="H1163" s="157"/>
      <c r="I1163" s="156"/>
      <c r="J1163" s="155"/>
      <c r="K1163" s="155"/>
      <c r="L1163" s="155"/>
      <c r="M1163" s="155"/>
      <c r="N1163" s="154"/>
      <c r="O1163" s="153"/>
      <c r="P1163" s="152"/>
      <c r="Q1163" s="174"/>
      <c r="R1163" s="174"/>
      <c r="S1163" s="174"/>
      <c r="T1163" s="174"/>
      <c r="U1163" s="174"/>
      <c r="V1163" s="174"/>
      <c r="W1163" s="174"/>
      <c r="X1163" s="174"/>
      <c r="Y1163" s="174"/>
      <c r="Z1163" s="174"/>
      <c r="AA1163" s="174"/>
      <c r="AB1163" s="174"/>
      <c r="AC1163" s="174"/>
      <c r="AD1163" s="174"/>
      <c r="AE1163" s="174"/>
      <c r="AF1163" s="174"/>
      <c r="AG1163" s="174"/>
      <c r="AH1163" s="174"/>
      <c r="AI1163" s="174"/>
      <c r="AJ1163" s="174"/>
      <c r="AK1163" s="174"/>
      <c r="AL1163" s="174"/>
      <c r="AM1163" s="174"/>
      <c r="AN1163" s="174"/>
    </row>
    <row r="1164" spans="1:155" s="163" customFormat="1" ht="13.5" customHeight="1">
      <c r="A1164" s="161" t="s">
        <v>82</v>
      </c>
      <c r="B1164" s="160"/>
      <c r="C1164" s="160"/>
      <c r="D1164" s="160"/>
      <c r="E1164" s="160"/>
      <c r="F1164" s="159"/>
      <c r="G1164" s="158"/>
      <c r="H1164" s="157"/>
      <c r="I1164" s="156"/>
      <c r="J1164" s="155"/>
      <c r="K1164" s="155"/>
      <c r="L1164" s="155"/>
      <c r="M1164" s="155"/>
      <c r="N1164" s="154"/>
      <c r="O1164" s="153"/>
      <c r="P1164" s="152"/>
      <c r="R1164" s="169"/>
      <c r="S1164" s="169"/>
      <c r="T1164" s="169"/>
      <c r="U1164" s="169"/>
      <c r="V1164" s="169"/>
      <c r="W1164" s="169"/>
      <c r="X1164" s="169"/>
      <c r="Y1164" s="169"/>
      <c r="Z1164" s="169"/>
      <c r="AA1164" s="169"/>
      <c r="AB1164" s="169"/>
      <c r="AC1164" s="169"/>
      <c r="AD1164" s="169"/>
      <c r="AE1164" s="169"/>
      <c r="AF1164" s="169"/>
      <c r="AG1164" s="169"/>
      <c r="AH1164" s="169"/>
      <c r="AI1164" s="169"/>
      <c r="AJ1164" s="169"/>
      <c r="AK1164" s="169"/>
      <c r="AL1164" s="169"/>
      <c r="AM1164" s="169"/>
      <c r="AN1164" s="169"/>
    </row>
    <row r="1165" spans="1:155">
      <c r="A1165" s="333"/>
      <c r="B1165" s="334"/>
      <c r="C1165" s="334"/>
      <c r="D1165" s="335"/>
      <c r="E1165" s="336"/>
      <c r="F1165" s="336"/>
      <c r="G1165" s="336"/>
      <c r="H1165" s="336"/>
      <c r="I1165" s="336"/>
      <c r="J1165" s="336"/>
      <c r="K1165" s="337"/>
      <c r="L1165" s="338"/>
      <c r="M1165" s="339"/>
      <c r="N1165" s="336"/>
      <c r="O1165" s="336"/>
      <c r="P1165" s="340"/>
      <c r="BX1165" s="137"/>
      <c r="BY1165" s="137"/>
      <c r="BZ1165" s="137"/>
      <c r="CA1165" s="137"/>
      <c r="CB1165" s="137"/>
      <c r="CC1165" s="137"/>
      <c r="CD1165" s="137"/>
      <c r="CE1165" s="137"/>
      <c r="CF1165" s="137"/>
      <c r="CG1165" s="137"/>
      <c r="CH1165" s="137"/>
      <c r="CI1165" s="137"/>
      <c r="CJ1165" s="137"/>
      <c r="CK1165" s="137"/>
      <c r="CL1165" s="137"/>
      <c r="CM1165" s="137"/>
      <c r="CN1165" s="137"/>
      <c r="CO1165" s="137"/>
      <c r="CP1165" s="137"/>
      <c r="CQ1165" s="137"/>
      <c r="CR1165" s="137"/>
      <c r="CS1165" s="137"/>
      <c r="CT1165" s="137"/>
      <c r="CU1165" s="137"/>
      <c r="CV1165" s="137"/>
      <c r="CW1165" s="137"/>
      <c r="CX1165" s="137"/>
      <c r="CY1165" s="137"/>
      <c r="CZ1165" s="137"/>
      <c r="DA1165" s="137"/>
      <c r="DB1165" s="137"/>
      <c r="DC1165" s="137"/>
      <c r="DD1165" s="137"/>
      <c r="DE1165" s="137"/>
      <c r="DF1165" s="137"/>
      <c r="DG1165" s="137"/>
      <c r="DH1165" s="137"/>
      <c r="DI1165" s="137"/>
      <c r="DJ1165" s="137"/>
      <c r="DK1165" s="137"/>
      <c r="DL1165" s="137"/>
      <c r="DM1165" s="137"/>
      <c r="DN1165" s="137"/>
      <c r="DO1165" s="137"/>
      <c r="DP1165" s="137"/>
      <c r="DQ1165" s="137"/>
      <c r="DR1165" s="137"/>
      <c r="DS1165" s="137"/>
      <c r="DT1165" s="137"/>
      <c r="DU1165" s="137"/>
      <c r="DV1165" s="137"/>
      <c r="DW1165" s="137"/>
      <c r="DX1165" s="137"/>
      <c r="DY1165" s="137"/>
      <c r="DZ1165" s="137"/>
      <c r="EA1165" s="137"/>
      <c r="EB1165" s="137"/>
      <c r="EC1165" s="137"/>
      <c r="ED1165" s="137"/>
      <c r="EE1165" s="137"/>
      <c r="EF1165" s="137"/>
      <c r="EG1165" s="137"/>
      <c r="EH1165" s="137"/>
      <c r="EI1165" s="137"/>
      <c r="EJ1165" s="137"/>
      <c r="EK1165" s="137"/>
      <c r="EL1165" s="137"/>
      <c r="EM1165" s="137"/>
      <c r="EN1165" s="137"/>
      <c r="EO1165" s="137"/>
      <c r="EP1165" s="137"/>
      <c r="EQ1165" s="137"/>
      <c r="ER1165" s="137"/>
      <c r="ES1165" s="137"/>
      <c r="ET1165" s="137"/>
      <c r="EU1165" s="137"/>
      <c r="EV1165" s="137"/>
      <c r="EW1165" s="137"/>
      <c r="EX1165" s="137"/>
      <c r="EY1165" s="137"/>
    </row>
    <row r="1166" spans="1:155">
      <c r="A1166" s="341"/>
      <c r="B1166" s="342"/>
      <c r="C1166" s="342"/>
      <c r="D1166" s="343"/>
      <c r="E1166" s="344"/>
      <c r="F1166" s="344"/>
      <c r="G1166" s="344"/>
      <c r="H1166" s="344"/>
      <c r="I1166" s="344"/>
      <c r="J1166" s="344"/>
      <c r="K1166" s="345"/>
      <c r="L1166" s="346"/>
      <c r="M1166" s="347"/>
      <c r="N1166" s="344"/>
      <c r="O1166" s="344"/>
      <c r="P1166" s="348"/>
      <c r="BX1166" s="137"/>
      <c r="BY1166" s="137"/>
      <c r="BZ1166" s="137"/>
      <c r="CA1166" s="137"/>
      <c r="CB1166" s="137"/>
      <c r="CC1166" s="137"/>
      <c r="CD1166" s="137"/>
      <c r="CE1166" s="137"/>
      <c r="CF1166" s="137"/>
      <c r="CG1166" s="137"/>
      <c r="CH1166" s="137"/>
      <c r="CI1166" s="137"/>
      <c r="CJ1166" s="137"/>
      <c r="CK1166" s="137"/>
      <c r="CL1166" s="137"/>
      <c r="CM1166" s="137"/>
      <c r="CN1166" s="137"/>
      <c r="CO1166" s="137"/>
      <c r="CP1166" s="137"/>
      <c r="CQ1166" s="137"/>
      <c r="CR1166" s="137"/>
      <c r="CS1166" s="137"/>
      <c r="CT1166" s="137"/>
      <c r="CU1166" s="137"/>
      <c r="CV1166" s="137"/>
      <c r="CW1166" s="137"/>
      <c r="CX1166" s="137"/>
      <c r="CY1166" s="137"/>
      <c r="CZ1166" s="137"/>
      <c r="DA1166" s="137"/>
      <c r="DB1166" s="137"/>
      <c r="DC1166" s="137"/>
      <c r="DD1166" s="137"/>
      <c r="DE1166" s="137"/>
      <c r="DF1166" s="137"/>
      <c r="DG1166" s="137"/>
      <c r="DH1166" s="137"/>
      <c r="DI1166" s="137"/>
      <c r="DJ1166" s="137"/>
      <c r="DK1166" s="137"/>
      <c r="DL1166" s="137"/>
      <c r="DM1166" s="137"/>
      <c r="DN1166" s="137"/>
      <c r="DO1166" s="137"/>
      <c r="DP1166" s="137"/>
      <c r="DQ1166" s="137"/>
      <c r="DR1166" s="137"/>
      <c r="DS1166" s="137"/>
      <c r="DT1166" s="137"/>
      <c r="DU1166" s="137"/>
      <c r="DV1166" s="137"/>
      <c r="DW1166" s="137"/>
      <c r="DX1166" s="137"/>
      <c r="DY1166" s="137"/>
      <c r="DZ1166" s="137"/>
      <c r="EA1166" s="137"/>
      <c r="EB1166" s="137"/>
      <c r="EC1166" s="137"/>
      <c r="ED1166" s="137"/>
      <c r="EE1166" s="137"/>
      <c r="EF1166" s="137"/>
      <c r="EG1166" s="137"/>
      <c r="EH1166" s="137"/>
      <c r="EI1166" s="137"/>
      <c r="EJ1166" s="137"/>
      <c r="EK1166" s="137"/>
      <c r="EL1166" s="137"/>
      <c r="EM1166" s="137"/>
      <c r="EN1166" s="137"/>
      <c r="EO1166" s="137"/>
      <c r="EP1166" s="137"/>
      <c r="EQ1166" s="137"/>
      <c r="ER1166" s="137"/>
      <c r="ES1166" s="137"/>
      <c r="ET1166" s="137"/>
      <c r="EU1166" s="137"/>
      <c r="EV1166" s="137"/>
      <c r="EW1166" s="137"/>
      <c r="EX1166" s="137"/>
      <c r="EY1166" s="137"/>
    </row>
  </sheetData>
  <sheetProtection algorithmName="SHA-512" hashValue="OCNfbFwM2tnN1JNxrE7msl1IGlcvUeOIkXG1Bj4RSWZBqPD/zZwjfzOMNIr5A3c3vwX+00rvGrPRQkW+f4q9pA==" saltValue="C2gVFSQ+ERANj2QMeJAEcw==" spinCount="100000" sheet="1" objects="1" scenarios="1"/>
  <mergeCells count="513">
    <mergeCell ref="J1155:L1155"/>
    <mergeCell ref="A1156:E1156"/>
    <mergeCell ref="H1156:I1156"/>
    <mergeCell ref="A1161:G1161"/>
    <mergeCell ref="H1161:I1161"/>
    <mergeCell ref="N1140:P1140"/>
    <mergeCell ref="J1142:L1142"/>
    <mergeCell ref="A1143:E1143"/>
    <mergeCell ref="H1143:I1143"/>
    <mergeCell ref="A1149:E1149"/>
    <mergeCell ref="H1149:I1149"/>
    <mergeCell ref="A1129:P1129"/>
    <mergeCell ref="A1130:P1130"/>
    <mergeCell ref="A1132:P1132"/>
    <mergeCell ref="B1134:N1134"/>
    <mergeCell ref="A1136:K1136"/>
    <mergeCell ref="M1136:P1136"/>
    <mergeCell ref="J1116:L1116"/>
    <mergeCell ref="A1117:E1117"/>
    <mergeCell ref="H1117:I1117"/>
    <mergeCell ref="A1122:G1122"/>
    <mergeCell ref="H1122:I1122"/>
    <mergeCell ref="N1101:P1101"/>
    <mergeCell ref="J1103:L1103"/>
    <mergeCell ref="A1104:E1104"/>
    <mergeCell ref="H1104:I1104"/>
    <mergeCell ref="A1110:E1110"/>
    <mergeCell ref="H1110:I1110"/>
    <mergeCell ref="A1090:P1090"/>
    <mergeCell ref="A1091:P1091"/>
    <mergeCell ref="A1093:P1093"/>
    <mergeCell ref="B1095:N1095"/>
    <mergeCell ref="A1097:K1097"/>
    <mergeCell ref="M1097:P1097"/>
    <mergeCell ref="J1077:L1077"/>
    <mergeCell ref="A1078:E1078"/>
    <mergeCell ref="H1078:I1078"/>
    <mergeCell ref="A1083:G1083"/>
    <mergeCell ref="H1083:I1083"/>
    <mergeCell ref="N1062:P1062"/>
    <mergeCell ref="J1064:L1064"/>
    <mergeCell ref="A1065:E1065"/>
    <mergeCell ref="H1065:I1065"/>
    <mergeCell ref="A1071:E1071"/>
    <mergeCell ref="H1071:I1071"/>
    <mergeCell ref="A1051:P1051"/>
    <mergeCell ref="A1052:P1052"/>
    <mergeCell ref="A1054:P1054"/>
    <mergeCell ref="B1056:N1056"/>
    <mergeCell ref="A1058:K1058"/>
    <mergeCell ref="M1058:P1058"/>
    <mergeCell ref="J1038:L1038"/>
    <mergeCell ref="A1039:E1039"/>
    <mergeCell ref="H1039:I1039"/>
    <mergeCell ref="A1044:G1044"/>
    <mergeCell ref="H1044:I1044"/>
    <mergeCell ref="N1023:P1023"/>
    <mergeCell ref="J1025:L1025"/>
    <mergeCell ref="A1026:E1026"/>
    <mergeCell ref="H1026:I1026"/>
    <mergeCell ref="A1032:E1032"/>
    <mergeCell ref="H1032:I1032"/>
    <mergeCell ref="A1012:P1012"/>
    <mergeCell ref="A1013:P1013"/>
    <mergeCell ref="A1015:P1015"/>
    <mergeCell ref="B1017:N1017"/>
    <mergeCell ref="A1019:K1019"/>
    <mergeCell ref="M1019:P1019"/>
    <mergeCell ref="J999:L999"/>
    <mergeCell ref="A1000:E1000"/>
    <mergeCell ref="H1000:I1000"/>
    <mergeCell ref="A1005:G1005"/>
    <mergeCell ref="H1005:I1005"/>
    <mergeCell ref="N984:P984"/>
    <mergeCell ref="J986:L986"/>
    <mergeCell ref="A987:E987"/>
    <mergeCell ref="H987:I987"/>
    <mergeCell ref="A993:E993"/>
    <mergeCell ref="H993:I993"/>
    <mergeCell ref="A973:P973"/>
    <mergeCell ref="A974:P974"/>
    <mergeCell ref="A976:P976"/>
    <mergeCell ref="B978:N978"/>
    <mergeCell ref="A980:K980"/>
    <mergeCell ref="M980:P980"/>
    <mergeCell ref="J960:L960"/>
    <mergeCell ref="A961:E961"/>
    <mergeCell ref="H961:I961"/>
    <mergeCell ref="A966:G966"/>
    <mergeCell ref="H966:I966"/>
    <mergeCell ref="N945:P945"/>
    <mergeCell ref="J947:L947"/>
    <mergeCell ref="A948:E948"/>
    <mergeCell ref="H948:I948"/>
    <mergeCell ref="A954:E954"/>
    <mergeCell ref="H954:I954"/>
    <mergeCell ref="A934:P934"/>
    <mergeCell ref="A935:P935"/>
    <mergeCell ref="A937:P937"/>
    <mergeCell ref="B939:N939"/>
    <mergeCell ref="A941:K941"/>
    <mergeCell ref="M941:P941"/>
    <mergeCell ref="J921:L921"/>
    <mergeCell ref="A922:E922"/>
    <mergeCell ref="H922:I922"/>
    <mergeCell ref="A927:G927"/>
    <mergeCell ref="H927:I927"/>
    <mergeCell ref="N906:P906"/>
    <mergeCell ref="J908:L908"/>
    <mergeCell ref="A909:E909"/>
    <mergeCell ref="H909:I909"/>
    <mergeCell ref="A915:E915"/>
    <mergeCell ref="H915:I915"/>
    <mergeCell ref="A895:P895"/>
    <mergeCell ref="A896:P896"/>
    <mergeCell ref="A898:P898"/>
    <mergeCell ref="B900:N900"/>
    <mergeCell ref="A902:K902"/>
    <mergeCell ref="M902:P902"/>
    <mergeCell ref="J882:L882"/>
    <mergeCell ref="A883:E883"/>
    <mergeCell ref="H883:I883"/>
    <mergeCell ref="A888:G888"/>
    <mergeCell ref="H888:I888"/>
    <mergeCell ref="N867:P867"/>
    <mergeCell ref="J869:L869"/>
    <mergeCell ref="A870:E870"/>
    <mergeCell ref="H870:I870"/>
    <mergeCell ref="A876:E876"/>
    <mergeCell ref="H876:I876"/>
    <mergeCell ref="A856:P856"/>
    <mergeCell ref="A857:P857"/>
    <mergeCell ref="A859:P859"/>
    <mergeCell ref="B861:N861"/>
    <mergeCell ref="A863:K863"/>
    <mergeCell ref="M863:P863"/>
    <mergeCell ref="J843:L843"/>
    <mergeCell ref="A844:E844"/>
    <mergeCell ref="H844:I844"/>
    <mergeCell ref="A849:G849"/>
    <mergeCell ref="H849:I849"/>
    <mergeCell ref="N828:P828"/>
    <mergeCell ref="J830:L830"/>
    <mergeCell ref="A831:E831"/>
    <mergeCell ref="H831:I831"/>
    <mergeCell ref="A837:E837"/>
    <mergeCell ref="H837:I837"/>
    <mergeCell ref="A817:P817"/>
    <mergeCell ref="A818:P818"/>
    <mergeCell ref="A820:P820"/>
    <mergeCell ref="B822:N822"/>
    <mergeCell ref="A824:K824"/>
    <mergeCell ref="M824:P824"/>
    <mergeCell ref="J804:L804"/>
    <mergeCell ref="A805:E805"/>
    <mergeCell ref="H805:I805"/>
    <mergeCell ref="A810:G810"/>
    <mergeCell ref="H810:I810"/>
    <mergeCell ref="N789:P789"/>
    <mergeCell ref="J791:L791"/>
    <mergeCell ref="A792:E792"/>
    <mergeCell ref="H792:I792"/>
    <mergeCell ref="A798:E798"/>
    <mergeCell ref="H798:I798"/>
    <mergeCell ref="A778:P778"/>
    <mergeCell ref="A779:P779"/>
    <mergeCell ref="A781:P781"/>
    <mergeCell ref="B783:N783"/>
    <mergeCell ref="A785:K785"/>
    <mergeCell ref="M785:P785"/>
    <mergeCell ref="J765:L765"/>
    <mergeCell ref="A766:E766"/>
    <mergeCell ref="H766:I766"/>
    <mergeCell ref="A771:G771"/>
    <mergeCell ref="H771:I771"/>
    <mergeCell ref="N750:P750"/>
    <mergeCell ref="J752:L752"/>
    <mergeCell ref="A753:E753"/>
    <mergeCell ref="H753:I753"/>
    <mergeCell ref="A759:E759"/>
    <mergeCell ref="H759:I759"/>
    <mergeCell ref="A739:P739"/>
    <mergeCell ref="A740:P740"/>
    <mergeCell ref="A742:P742"/>
    <mergeCell ref="B744:N744"/>
    <mergeCell ref="A746:K746"/>
    <mergeCell ref="M746:P746"/>
    <mergeCell ref="J726:L726"/>
    <mergeCell ref="A727:E727"/>
    <mergeCell ref="H727:I727"/>
    <mergeCell ref="A732:G732"/>
    <mergeCell ref="H732:I732"/>
    <mergeCell ref="N711:P711"/>
    <mergeCell ref="J713:L713"/>
    <mergeCell ref="A714:E714"/>
    <mergeCell ref="H714:I714"/>
    <mergeCell ref="A720:E720"/>
    <mergeCell ref="H720:I720"/>
    <mergeCell ref="A700:P700"/>
    <mergeCell ref="A701:P701"/>
    <mergeCell ref="A703:P703"/>
    <mergeCell ref="B705:N705"/>
    <mergeCell ref="A707:K707"/>
    <mergeCell ref="M707:P707"/>
    <mergeCell ref="J687:L687"/>
    <mergeCell ref="A688:E688"/>
    <mergeCell ref="H688:I688"/>
    <mergeCell ref="A693:G693"/>
    <mergeCell ref="H693:I693"/>
    <mergeCell ref="N672:P672"/>
    <mergeCell ref="J674:L674"/>
    <mergeCell ref="A675:E675"/>
    <mergeCell ref="H675:I675"/>
    <mergeCell ref="A681:E681"/>
    <mergeCell ref="H681:I681"/>
    <mergeCell ref="A661:P661"/>
    <mergeCell ref="A662:P662"/>
    <mergeCell ref="A664:P664"/>
    <mergeCell ref="B666:N666"/>
    <mergeCell ref="A668:K668"/>
    <mergeCell ref="M668:P668"/>
    <mergeCell ref="J648:L648"/>
    <mergeCell ref="A649:E649"/>
    <mergeCell ref="H649:I649"/>
    <mergeCell ref="A654:G654"/>
    <mergeCell ref="H654:I654"/>
    <mergeCell ref="N633:P633"/>
    <mergeCell ref="J635:L635"/>
    <mergeCell ref="A636:E636"/>
    <mergeCell ref="H636:I636"/>
    <mergeCell ref="A642:E642"/>
    <mergeCell ref="H642:I642"/>
    <mergeCell ref="A622:P622"/>
    <mergeCell ref="A623:P623"/>
    <mergeCell ref="A625:P625"/>
    <mergeCell ref="B627:N627"/>
    <mergeCell ref="A629:K629"/>
    <mergeCell ref="M629:P629"/>
    <mergeCell ref="J609:L609"/>
    <mergeCell ref="A610:E610"/>
    <mergeCell ref="H610:I610"/>
    <mergeCell ref="A615:G615"/>
    <mergeCell ref="H615:I615"/>
    <mergeCell ref="N594:P594"/>
    <mergeCell ref="J596:L596"/>
    <mergeCell ref="A597:E597"/>
    <mergeCell ref="H597:I597"/>
    <mergeCell ref="A603:E603"/>
    <mergeCell ref="H603:I603"/>
    <mergeCell ref="A583:P583"/>
    <mergeCell ref="A584:P584"/>
    <mergeCell ref="A586:P586"/>
    <mergeCell ref="B588:N588"/>
    <mergeCell ref="A590:K590"/>
    <mergeCell ref="M590:P590"/>
    <mergeCell ref="J570:L570"/>
    <mergeCell ref="A571:E571"/>
    <mergeCell ref="H571:I571"/>
    <mergeCell ref="A576:G576"/>
    <mergeCell ref="H576:I576"/>
    <mergeCell ref="N555:P555"/>
    <mergeCell ref="J557:L557"/>
    <mergeCell ref="A558:E558"/>
    <mergeCell ref="H558:I558"/>
    <mergeCell ref="A564:E564"/>
    <mergeCell ref="H564:I564"/>
    <mergeCell ref="A544:P544"/>
    <mergeCell ref="A545:P545"/>
    <mergeCell ref="A547:P547"/>
    <mergeCell ref="B549:N549"/>
    <mergeCell ref="A551:K551"/>
    <mergeCell ref="M551:P551"/>
    <mergeCell ref="J531:L531"/>
    <mergeCell ref="A532:E532"/>
    <mergeCell ref="H532:I532"/>
    <mergeCell ref="A537:G537"/>
    <mergeCell ref="H537:I537"/>
    <mergeCell ref="N516:P516"/>
    <mergeCell ref="J518:L518"/>
    <mergeCell ref="A519:E519"/>
    <mergeCell ref="H519:I519"/>
    <mergeCell ref="A525:E525"/>
    <mergeCell ref="H525:I525"/>
    <mergeCell ref="A505:P505"/>
    <mergeCell ref="A506:P506"/>
    <mergeCell ref="A508:P508"/>
    <mergeCell ref="B510:N510"/>
    <mergeCell ref="A512:K512"/>
    <mergeCell ref="M512:P512"/>
    <mergeCell ref="J492:L492"/>
    <mergeCell ref="A493:E493"/>
    <mergeCell ref="H493:I493"/>
    <mergeCell ref="A498:G498"/>
    <mergeCell ref="H498:I498"/>
    <mergeCell ref="N477:P477"/>
    <mergeCell ref="J479:L479"/>
    <mergeCell ref="A480:E480"/>
    <mergeCell ref="H480:I480"/>
    <mergeCell ref="A486:E486"/>
    <mergeCell ref="H486:I486"/>
    <mergeCell ref="A466:P466"/>
    <mergeCell ref="A467:P467"/>
    <mergeCell ref="A469:P469"/>
    <mergeCell ref="B471:N471"/>
    <mergeCell ref="A473:K473"/>
    <mergeCell ref="M473:P473"/>
    <mergeCell ref="J453:L453"/>
    <mergeCell ref="A454:E454"/>
    <mergeCell ref="H454:I454"/>
    <mergeCell ref="A459:G459"/>
    <mergeCell ref="H459:I459"/>
    <mergeCell ref="N438:P438"/>
    <mergeCell ref="J440:L440"/>
    <mergeCell ref="A441:E441"/>
    <mergeCell ref="H441:I441"/>
    <mergeCell ref="A447:E447"/>
    <mergeCell ref="H447:I447"/>
    <mergeCell ref="A427:P427"/>
    <mergeCell ref="A428:P428"/>
    <mergeCell ref="A430:P430"/>
    <mergeCell ref="B432:N432"/>
    <mergeCell ref="A434:K434"/>
    <mergeCell ref="M434:P434"/>
    <mergeCell ref="J414:L414"/>
    <mergeCell ref="A415:E415"/>
    <mergeCell ref="H415:I415"/>
    <mergeCell ref="A420:G420"/>
    <mergeCell ref="H420:I420"/>
    <mergeCell ref="N399:P399"/>
    <mergeCell ref="J401:L401"/>
    <mergeCell ref="A402:E402"/>
    <mergeCell ref="H402:I402"/>
    <mergeCell ref="A408:E408"/>
    <mergeCell ref="H408:I408"/>
    <mergeCell ref="A388:P388"/>
    <mergeCell ref="A389:P389"/>
    <mergeCell ref="A391:P391"/>
    <mergeCell ref="B393:N393"/>
    <mergeCell ref="A395:K395"/>
    <mergeCell ref="M395:P395"/>
    <mergeCell ref="J375:L375"/>
    <mergeCell ref="A376:E376"/>
    <mergeCell ref="H376:I376"/>
    <mergeCell ref="A381:G381"/>
    <mergeCell ref="H381:I381"/>
    <mergeCell ref="N360:P360"/>
    <mergeCell ref="J362:L362"/>
    <mergeCell ref="A363:E363"/>
    <mergeCell ref="H363:I363"/>
    <mergeCell ref="A369:E369"/>
    <mergeCell ref="H369:I369"/>
    <mergeCell ref="A349:P349"/>
    <mergeCell ref="A350:P350"/>
    <mergeCell ref="A352:P352"/>
    <mergeCell ref="B354:N354"/>
    <mergeCell ref="A356:K356"/>
    <mergeCell ref="M356:P356"/>
    <mergeCell ref="J336:L336"/>
    <mergeCell ref="A337:E337"/>
    <mergeCell ref="H337:I337"/>
    <mergeCell ref="A342:G342"/>
    <mergeCell ref="H342:I342"/>
    <mergeCell ref="N321:P321"/>
    <mergeCell ref="J323:L323"/>
    <mergeCell ref="A324:E324"/>
    <mergeCell ref="H324:I324"/>
    <mergeCell ref="A330:E330"/>
    <mergeCell ref="H330:I330"/>
    <mergeCell ref="A310:P310"/>
    <mergeCell ref="A311:P311"/>
    <mergeCell ref="A313:P313"/>
    <mergeCell ref="B315:N315"/>
    <mergeCell ref="A317:K317"/>
    <mergeCell ref="M317:P317"/>
    <mergeCell ref="J297:L297"/>
    <mergeCell ref="A298:E298"/>
    <mergeCell ref="H298:I298"/>
    <mergeCell ref="A303:G303"/>
    <mergeCell ref="H303:I303"/>
    <mergeCell ref="N282:P282"/>
    <mergeCell ref="J284:L284"/>
    <mergeCell ref="A285:E285"/>
    <mergeCell ref="H285:I285"/>
    <mergeCell ref="A291:E291"/>
    <mergeCell ref="H291:I291"/>
    <mergeCell ref="A271:P271"/>
    <mergeCell ref="A272:P272"/>
    <mergeCell ref="A274:P274"/>
    <mergeCell ref="B276:N276"/>
    <mergeCell ref="A278:K278"/>
    <mergeCell ref="M278:P278"/>
    <mergeCell ref="J258:L258"/>
    <mergeCell ref="A259:E259"/>
    <mergeCell ref="H259:I259"/>
    <mergeCell ref="A264:G264"/>
    <mergeCell ref="H264:I264"/>
    <mergeCell ref="N243:P243"/>
    <mergeCell ref="J245:L245"/>
    <mergeCell ref="A246:E246"/>
    <mergeCell ref="H246:I246"/>
    <mergeCell ref="A252:E252"/>
    <mergeCell ref="H252:I252"/>
    <mergeCell ref="A233:P233"/>
    <mergeCell ref="A235:P235"/>
    <mergeCell ref="B237:N237"/>
    <mergeCell ref="A239:K239"/>
    <mergeCell ref="M239:P239"/>
    <mergeCell ref="A220:E220"/>
    <mergeCell ref="H220:I220"/>
    <mergeCell ref="A225:G225"/>
    <mergeCell ref="H225:I225"/>
    <mergeCell ref="A232:P232"/>
    <mergeCell ref="A207:E207"/>
    <mergeCell ref="H207:I207"/>
    <mergeCell ref="A213:E213"/>
    <mergeCell ref="H213:I213"/>
    <mergeCell ref="J219:L219"/>
    <mergeCell ref="B198:N198"/>
    <mergeCell ref="A200:K200"/>
    <mergeCell ref="M200:P200"/>
    <mergeCell ref="N204:P204"/>
    <mergeCell ref="J206:L206"/>
    <mergeCell ref="A187:G187"/>
    <mergeCell ref="H187:I187"/>
    <mergeCell ref="A193:P193"/>
    <mergeCell ref="A194:P194"/>
    <mergeCell ref="A196:P196"/>
    <mergeCell ref="A175:E175"/>
    <mergeCell ref="H175:I175"/>
    <mergeCell ref="J181:L181"/>
    <mergeCell ref="A182:E182"/>
    <mergeCell ref="H182:I182"/>
    <mergeCell ref="A162:K162"/>
    <mergeCell ref="M162:P162"/>
    <mergeCell ref="N166:P166"/>
    <mergeCell ref="J168:L168"/>
    <mergeCell ref="A169:E169"/>
    <mergeCell ref="H169:I169"/>
    <mergeCell ref="A155:P155"/>
    <mergeCell ref="A156:P156"/>
    <mergeCell ref="A158:P158"/>
    <mergeCell ref="B160:N160"/>
    <mergeCell ref="A78:P78"/>
    <mergeCell ref="A79:P79"/>
    <mergeCell ref="A81:P81"/>
    <mergeCell ref="J91:L91"/>
    <mergeCell ref="A85:K85"/>
    <mergeCell ref="B83:N83"/>
    <mergeCell ref="A110:G110"/>
    <mergeCell ref="H110:I110"/>
    <mergeCell ref="A116:P116"/>
    <mergeCell ref="A117:P117"/>
    <mergeCell ref="A119:P119"/>
    <mergeCell ref="A123:K123"/>
    <mergeCell ref="M123:P123"/>
    <mergeCell ref="N127:P127"/>
    <mergeCell ref="J129:L129"/>
    <mergeCell ref="A130:E130"/>
    <mergeCell ref="H130:I130"/>
    <mergeCell ref="A148:G148"/>
    <mergeCell ref="H148:I148"/>
    <mergeCell ref="A153:P154"/>
    <mergeCell ref="J14:L14"/>
    <mergeCell ref="A15:E15"/>
    <mergeCell ref="H60:I60"/>
    <mergeCell ref="A47:K47"/>
    <mergeCell ref="A40:P40"/>
    <mergeCell ref="J53:L53"/>
    <mergeCell ref="N51:P51"/>
    <mergeCell ref="A54:E54"/>
    <mergeCell ref="B45:O45"/>
    <mergeCell ref="A1:P1"/>
    <mergeCell ref="A2:P2"/>
    <mergeCell ref="A4:P4"/>
    <mergeCell ref="A8:K8"/>
    <mergeCell ref="M8:P8"/>
    <mergeCell ref="B6:O6"/>
    <mergeCell ref="J66:L66"/>
    <mergeCell ref="A67:E67"/>
    <mergeCell ref="H67:I67"/>
    <mergeCell ref="A60:E60"/>
    <mergeCell ref="A22:E22"/>
    <mergeCell ref="H15:I15"/>
    <mergeCell ref="H22:I22"/>
    <mergeCell ref="A39:P39"/>
    <mergeCell ref="H54:I54"/>
    <mergeCell ref="H29:I29"/>
    <mergeCell ref="J28:L28"/>
    <mergeCell ref="A29:E29"/>
    <mergeCell ref="H34:I34"/>
    <mergeCell ref="A34:G34"/>
    <mergeCell ref="M47:P47"/>
    <mergeCell ref="A41:P41"/>
    <mergeCell ref="A43:P43"/>
    <mergeCell ref="N12:P12"/>
    <mergeCell ref="A136:E136"/>
    <mergeCell ref="H136:I136"/>
    <mergeCell ref="J142:L142"/>
    <mergeCell ref="A143:E143"/>
    <mergeCell ref="H143:I143"/>
    <mergeCell ref="A72:G72"/>
    <mergeCell ref="H72:I72"/>
    <mergeCell ref="J104:L104"/>
    <mergeCell ref="A105:E105"/>
    <mergeCell ref="H105:I105"/>
    <mergeCell ref="A76:P77"/>
    <mergeCell ref="M85:P85"/>
    <mergeCell ref="N89:P89"/>
    <mergeCell ref="A98:E98"/>
    <mergeCell ref="H92:I92"/>
    <mergeCell ref="A92:E92"/>
    <mergeCell ref="H98:I98"/>
    <mergeCell ref="B121:N121"/>
  </mergeCells>
  <phoneticPr fontId="44" type="noConversion"/>
  <conditionalFormatting sqref="M8:P8">
    <cfRule type="cellIs" dxfId="181" priority="555" stopIfTrue="1" operator="equal">
      <formula>"Absent(e)"</formula>
    </cfRule>
    <cfRule type="cellIs" dxfId="180" priority="556" stopIfTrue="1" operator="equal">
      <formula>"Incomplet"</formula>
    </cfRule>
  </conditionalFormatting>
  <conditionalFormatting sqref="J14:L14 J28:L28">
    <cfRule type="cellIs" dxfId="179" priority="553" stopIfTrue="1" operator="equal">
      <formula>"Incomplet"</formula>
    </cfRule>
    <cfRule type="cellIs" dxfId="178" priority="554" stopIfTrue="1" operator="equal">
      <formula>"absent(e)"</formula>
    </cfRule>
  </conditionalFormatting>
  <conditionalFormatting sqref="J53:L53 J66:L66">
    <cfRule type="cellIs" dxfId="177" priority="226" stopIfTrue="1" operator="equal">
      <formula>"Incomplet"</formula>
    </cfRule>
    <cfRule type="cellIs" dxfId="176" priority="227" stopIfTrue="1" operator="equal">
      <formula>"absent(e)"</formula>
    </cfRule>
  </conditionalFormatting>
  <conditionalFormatting sqref="M47:P47">
    <cfRule type="cellIs" dxfId="175" priority="228" stopIfTrue="1" operator="equal">
      <formula>"Absent(e)"</formula>
    </cfRule>
    <cfRule type="cellIs" dxfId="174" priority="229" stopIfTrue="1" operator="equal">
      <formula>"Incomplet"</formula>
    </cfRule>
  </conditionalFormatting>
  <conditionalFormatting sqref="H76">
    <cfRule type="expression" dxfId="173" priority="557">
      <formula>OR(O53="absent(e)",O68="absent(e)",O74="absent(e)")</formula>
    </cfRule>
  </conditionalFormatting>
  <conditionalFormatting sqref="G76">
    <cfRule type="expression" dxfId="172" priority="558">
      <formula>OR(O53="absent(e)",O68="absent(e)",O74="absent(e)")</formula>
    </cfRule>
  </conditionalFormatting>
  <conditionalFormatting sqref="A76:F76">
    <cfRule type="expression" dxfId="171" priority="559">
      <formula>OR(J53="absent(e)",J68="absent(e)",J74="absent(e)")</formula>
    </cfRule>
  </conditionalFormatting>
  <conditionalFormatting sqref="J91:L91">
    <cfRule type="cellIs" dxfId="170" priority="222" stopIfTrue="1" operator="equal">
      <formula>"Incomplet"</formula>
    </cfRule>
    <cfRule type="cellIs" dxfId="169" priority="223" stopIfTrue="1" operator="equal">
      <formula>"absent(e)"</formula>
    </cfRule>
  </conditionalFormatting>
  <conditionalFormatting sqref="M85:P85">
    <cfRule type="cellIs" dxfId="168" priority="224" stopIfTrue="1" operator="equal">
      <formula>"Absent(e)"</formula>
    </cfRule>
    <cfRule type="cellIs" dxfId="167" priority="225" stopIfTrue="1" operator="equal">
      <formula>"Incomplet"</formula>
    </cfRule>
  </conditionalFormatting>
  <conditionalFormatting sqref="M123:P123">
    <cfRule type="cellIs" dxfId="166" priority="217" stopIfTrue="1" operator="equal">
      <formula>"Absent(e)"</formula>
    </cfRule>
    <cfRule type="cellIs" dxfId="165" priority="218" stopIfTrue="1" operator="equal">
      <formula>"Incomplet"</formula>
    </cfRule>
  </conditionalFormatting>
  <conditionalFormatting sqref="H153">
    <cfRule type="expression" dxfId="164" priority="219">
      <formula>OR(O129="absent(e)",O144="absent(e)",O150="absent(e)")</formula>
    </cfRule>
  </conditionalFormatting>
  <conditionalFormatting sqref="G153">
    <cfRule type="expression" dxfId="163" priority="220">
      <formula>OR(O129="absent(e)",O144="absent(e)",O150="absent(e)")</formula>
    </cfRule>
  </conditionalFormatting>
  <conditionalFormatting sqref="A153:F153">
    <cfRule type="expression" dxfId="162" priority="221">
      <formula>OR(J129="absent(e)",J144="absent(e)",J150="absent(e)")</formula>
    </cfRule>
  </conditionalFormatting>
  <conditionalFormatting sqref="M162:P162">
    <cfRule type="cellIs" dxfId="161" priority="213" stopIfTrue="1" operator="equal">
      <formula>"Absent(e)"</formula>
    </cfRule>
    <cfRule type="cellIs" dxfId="160" priority="214" stopIfTrue="1" operator="equal">
      <formula>"Incomplet"</formula>
    </cfRule>
  </conditionalFormatting>
  <conditionalFormatting sqref="M200:P200">
    <cfRule type="cellIs" dxfId="159" priority="209" stopIfTrue="1" operator="equal">
      <formula>"Absent(e)"</formula>
    </cfRule>
    <cfRule type="cellIs" dxfId="158" priority="210" stopIfTrue="1" operator="equal">
      <formula>"Incomplet"</formula>
    </cfRule>
  </conditionalFormatting>
  <conditionalFormatting sqref="M239:P239">
    <cfRule type="cellIs" dxfId="157" priority="205" stopIfTrue="1" operator="equal">
      <formula>"Absent(e)"</formula>
    </cfRule>
    <cfRule type="cellIs" dxfId="156" priority="206" stopIfTrue="1" operator="equal">
      <formula>"Incomplet"</formula>
    </cfRule>
  </conditionalFormatting>
  <conditionalFormatting sqref="M278:P278">
    <cfRule type="cellIs" dxfId="155" priority="201" stopIfTrue="1" operator="equal">
      <formula>"Absent(e)"</formula>
    </cfRule>
    <cfRule type="cellIs" dxfId="154" priority="202" stopIfTrue="1" operator="equal">
      <formula>"Incomplet"</formula>
    </cfRule>
  </conditionalFormatting>
  <conditionalFormatting sqref="M317:P317">
    <cfRule type="cellIs" dxfId="153" priority="197" stopIfTrue="1" operator="equal">
      <formula>"Absent(e)"</formula>
    </cfRule>
    <cfRule type="cellIs" dxfId="152" priority="198" stopIfTrue="1" operator="equal">
      <formula>"Incomplet"</formula>
    </cfRule>
  </conditionalFormatting>
  <conditionalFormatting sqref="M356:P356">
    <cfRule type="cellIs" dxfId="151" priority="193" stopIfTrue="1" operator="equal">
      <formula>"Absent(e)"</formula>
    </cfRule>
    <cfRule type="cellIs" dxfId="150" priority="194" stopIfTrue="1" operator="equal">
      <formula>"Incomplet"</formula>
    </cfRule>
  </conditionalFormatting>
  <conditionalFormatting sqref="M395:P395">
    <cfRule type="cellIs" dxfId="149" priority="189" stopIfTrue="1" operator="equal">
      <formula>"Absent(e)"</formula>
    </cfRule>
    <cfRule type="cellIs" dxfId="148" priority="190" stopIfTrue="1" operator="equal">
      <formula>"Incomplet"</formula>
    </cfRule>
  </conditionalFormatting>
  <conditionalFormatting sqref="M434:P434">
    <cfRule type="cellIs" dxfId="147" priority="185" stopIfTrue="1" operator="equal">
      <formula>"Absent(e)"</formula>
    </cfRule>
    <cfRule type="cellIs" dxfId="146" priority="186" stopIfTrue="1" operator="equal">
      <formula>"Incomplet"</formula>
    </cfRule>
  </conditionalFormatting>
  <conditionalFormatting sqref="M473:P473">
    <cfRule type="cellIs" dxfId="145" priority="181" stopIfTrue="1" operator="equal">
      <formula>"Absent(e)"</formula>
    </cfRule>
    <cfRule type="cellIs" dxfId="144" priority="182" stopIfTrue="1" operator="equal">
      <formula>"Incomplet"</formula>
    </cfRule>
  </conditionalFormatting>
  <conditionalFormatting sqref="M512:P512">
    <cfRule type="cellIs" dxfId="143" priority="177" stopIfTrue="1" operator="equal">
      <formula>"Absent(e)"</formula>
    </cfRule>
    <cfRule type="cellIs" dxfId="142" priority="178" stopIfTrue="1" operator="equal">
      <formula>"Incomplet"</formula>
    </cfRule>
  </conditionalFormatting>
  <conditionalFormatting sqref="M551:P551">
    <cfRule type="cellIs" dxfId="141" priority="173" stopIfTrue="1" operator="equal">
      <formula>"Absent(e)"</formula>
    </cfRule>
    <cfRule type="cellIs" dxfId="140" priority="174" stopIfTrue="1" operator="equal">
      <formula>"Incomplet"</formula>
    </cfRule>
  </conditionalFormatting>
  <conditionalFormatting sqref="M590:P590">
    <cfRule type="cellIs" dxfId="139" priority="169" stopIfTrue="1" operator="equal">
      <formula>"Absent(e)"</formula>
    </cfRule>
    <cfRule type="cellIs" dxfId="138" priority="170" stopIfTrue="1" operator="equal">
      <formula>"Incomplet"</formula>
    </cfRule>
  </conditionalFormatting>
  <conditionalFormatting sqref="M629:P629">
    <cfRule type="cellIs" dxfId="137" priority="165" stopIfTrue="1" operator="equal">
      <formula>"Absent(e)"</formula>
    </cfRule>
    <cfRule type="cellIs" dxfId="136" priority="166" stopIfTrue="1" operator="equal">
      <formula>"Incomplet"</formula>
    </cfRule>
  </conditionalFormatting>
  <conditionalFormatting sqref="M668:P668">
    <cfRule type="cellIs" dxfId="135" priority="161" stopIfTrue="1" operator="equal">
      <formula>"Absent(e)"</formula>
    </cfRule>
    <cfRule type="cellIs" dxfId="134" priority="162" stopIfTrue="1" operator="equal">
      <formula>"Incomplet"</formula>
    </cfRule>
  </conditionalFormatting>
  <conditionalFormatting sqref="M707:P707">
    <cfRule type="cellIs" dxfId="133" priority="157" stopIfTrue="1" operator="equal">
      <formula>"Absent(e)"</formula>
    </cfRule>
    <cfRule type="cellIs" dxfId="132" priority="158" stopIfTrue="1" operator="equal">
      <formula>"Incomplet"</formula>
    </cfRule>
  </conditionalFormatting>
  <conditionalFormatting sqref="M746:P746">
    <cfRule type="cellIs" dxfId="131" priority="153" stopIfTrue="1" operator="equal">
      <formula>"Absent(e)"</formula>
    </cfRule>
    <cfRule type="cellIs" dxfId="130" priority="154" stopIfTrue="1" operator="equal">
      <formula>"Incomplet"</formula>
    </cfRule>
  </conditionalFormatting>
  <conditionalFormatting sqref="M785:P785">
    <cfRule type="cellIs" dxfId="129" priority="149" stopIfTrue="1" operator="equal">
      <formula>"Absent(e)"</formula>
    </cfRule>
    <cfRule type="cellIs" dxfId="128" priority="150" stopIfTrue="1" operator="equal">
      <formula>"Incomplet"</formula>
    </cfRule>
  </conditionalFormatting>
  <conditionalFormatting sqref="M824:P824">
    <cfRule type="cellIs" dxfId="127" priority="145" stopIfTrue="1" operator="equal">
      <formula>"Absent(e)"</formula>
    </cfRule>
    <cfRule type="cellIs" dxfId="126" priority="146" stopIfTrue="1" operator="equal">
      <formula>"Incomplet"</formula>
    </cfRule>
  </conditionalFormatting>
  <conditionalFormatting sqref="M863:P863">
    <cfRule type="cellIs" dxfId="125" priority="141" stopIfTrue="1" operator="equal">
      <formula>"Absent(e)"</formula>
    </cfRule>
    <cfRule type="cellIs" dxfId="124" priority="142" stopIfTrue="1" operator="equal">
      <formula>"Incomplet"</formula>
    </cfRule>
  </conditionalFormatting>
  <conditionalFormatting sqref="M902:P902">
    <cfRule type="cellIs" dxfId="123" priority="137" stopIfTrue="1" operator="equal">
      <formula>"Absent(e)"</formula>
    </cfRule>
    <cfRule type="cellIs" dxfId="122" priority="138" stopIfTrue="1" operator="equal">
      <formula>"Incomplet"</formula>
    </cfRule>
  </conditionalFormatting>
  <conditionalFormatting sqref="M941:P941">
    <cfRule type="cellIs" dxfId="121" priority="133" stopIfTrue="1" operator="equal">
      <formula>"Absent(e)"</formula>
    </cfRule>
    <cfRule type="cellIs" dxfId="120" priority="134" stopIfTrue="1" operator="equal">
      <formula>"Incomplet"</formula>
    </cfRule>
  </conditionalFormatting>
  <conditionalFormatting sqref="M980:P980">
    <cfRule type="cellIs" dxfId="119" priority="129" stopIfTrue="1" operator="equal">
      <formula>"Absent(e)"</formula>
    </cfRule>
    <cfRule type="cellIs" dxfId="118" priority="130" stopIfTrue="1" operator="equal">
      <formula>"Incomplet"</formula>
    </cfRule>
  </conditionalFormatting>
  <conditionalFormatting sqref="M1019:P1019">
    <cfRule type="cellIs" dxfId="117" priority="125" stopIfTrue="1" operator="equal">
      <formula>"Absent(e)"</formula>
    </cfRule>
    <cfRule type="cellIs" dxfId="116" priority="126" stopIfTrue="1" operator="equal">
      <formula>"Incomplet"</formula>
    </cfRule>
  </conditionalFormatting>
  <conditionalFormatting sqref="M1058:P1058">
    <cfRule type="cellIs" dxfId="115" priority="121" stopIfTrue="1" operator="equal">
      <formula>"Absent(e)"</formula>
    </cfRule>
    <cfRule type="cellIs" dxfId="114" priority="122" stopIfTrue="1" operator="equal">
      <formula>"Incomplet"</formula>
    </cfRule>
  </conditionalFormatting>
  <conditionalFormatting sqref="M1097:P1097">
    <cfRule type="cellIs" dxfId="113" priority="117" stopIfTrue="1" operator="equal">
      <formula>"Absent(e)"</formula>
    </cfRule>
    <cfRule type="cellIs" dxfId="112" priority="118" stopIfTrue="1" operator="equal">
      <formula>"Incomplet"</formula>
    </cfRule>
  </conditionalFormatting>
  <conditionalFormatting sqref="M1136:P1136">
    <cfRule type="cellIs" dxfId="111" priority="113" stopIfTrue="1" operator="equal">
      <formula>"Absent(e)"</formula>
    </cfRule>
    <cfRule type="cellIs" dxfId="110" priority="114" stopIfTrue="1" operator="equal">
      <formula>"Incomplet"</formula>
    </cfRule>
  </conditionalFormatting>
  <conditionalFormatting sqref="J104:L104">
    <cfRule type="cellIs" dxfId="109" priority="109" stopIfTrue="1" operator="equal">
      <formula>"Incomplet"</formula>
    </cfRule>
    <cfRule type="cellIs" dxfId="108" priority="110" stopIfTrue="1" operator="equal">
      <formula>"absent(e)"</formula>
    </cfRule>
  </conditionalFormatting>
  <conditionalFormatting sqref="J129:L129">
    <cfRule type="cellIs" dxfId="107" priority="107" stopIfTrue="1" operator="equal">
      <formula>"Incomplet"</formula>
    </cfRule>
    <cfRule type="cellIs" dxfId="106" priority="108" stopIfTrue="1" operator="equal">
      <formula>"absent(e)"</formula>
    </cfRule>
  </conditionalFormatting>
  <conditionalFormatting sqref="J142:L142">
    <cfRule type="cellIs" dxfId="105" priority="105" stopIfTrue="1" operator="equal">
      <formula>"Incomplet"</formula>
    </cfRule>
    <cfRule type="cellIs" dxfId="104" priority="106" stopIfTrue="1" operator="equal">
      <formula>"absent(e)"</formula>
    </cfRule>
  </conditionalFormatting>
  <conditionalFormatting sqref="J168:L168">
    <cfRule type="cellIs" dxfId="103" priority="103" stopIfTrue="1" operator="equal">
      <formula>"Incomplet"</formula>
    </cfRule>
    <cfRule type="cellIs" dxfId="102" priority="104" stopIfTrue="1" operator="equal">
      <formula>"absent(e)"</formula>
    </cfRule>
  </conditionalFormatting>
  <conditionalFormatting sqref="J181:L181">
    <cfRule type="cellIs" dxfId="101" priority="101" stopIfTrue="1" operator="equal">
      <formula>"Incomplet"</formula>
    </cfRule>
    <cfRule type="cellIs" dxfId="100" priority="102" stopIfTrue="1" operator="equal">
      <formula>"absent(e)"</formula>
    </cfRule>
  </conditionalFormatting>
  <conditionalFormatting sqref="J206:L206">
    <cfRule type="cellIs" dxfId="99" priority="99" stopIfTrue="1" operator="equal">
      <formula>"Incomplet"</formula>
    </cfRule>
    <cfRule type="cellIs" dxfId="98" priority="100" stopIfTrue="1" operator="equal">
      <formula>"absent(e)"</formula>
    </cfRule>
  </conditionalFormatting>
  <conditionalFormatting sqref="J219:L219">
    <cfRule type="cellIs" dxfId="97" priority="97" stopIfTrue="1" operator="equal">
      <formula>"Incomplet"</formula>
    </cfRule>
    <cfRule type="cellIs" dxfId="96" priority="98" stopIfTrue="1" operator="equal">
      <formula>"absent(e)"</formula>
    </cfRule>
  </conditionalFormatting>
  <conditionalFormatting sqref="J245:L245">
    <cfRule type="cellIs" dxfId="95" priority="95" stopIfTrue="1" operator="equal">
      <formula>"Incomplet"</formula>
    </cfRule>
    <cfRule type="cellIs" dxfId="94" priority="96" stopIfTrue="1" operator="equal">
      <formula>"absent(e)"</formula>
    </cfRule>
  </conditionalFormatting>
  <conditionalFormatting sqref="J258:L258">
    <cfRule type="cellIs" dxfId="93" priority="93" stopIfTrue="1" operator="equal">
      <formula>"Incomplet"</formula>
    </cfRule>
    <cfRule type="cellIs" dxfId="92" priority="94" stopIfTrue="1" operator="equal">
      <formula>"absent(e)"</formula>
    </cfRule>
  </conditionalFormatting>
  <conditionalFormatting sqref="J284:L284">
    <cfRule type="cellIs" dxfId="91" priority="91" stopIfTrue="1" operator="equal">
      <formula>"Incomplet"</formula>
    </cfRule>
    <cfRule type="cellIs" dxfId="90" priority="92" stopIfTrue="1" operator="equal">
      <formula>"absent(e)"</formula>
    </cfRule>
  </conditionalFormatting>
  <conditionalFormatting sqref="J297:L297">
    <cfRule type="cellIs" dxfId="89" priority="89" stopIfTrue="1" operator="equal">
      <formula>"Incomplet"</formula>
    </cfRule>
    <cfRule type="cellIs" dxfId="88" priority="90" stopIfTrue="1" operator="equal">
      <formula>"absent(e)"</formula>
    </cfRule>
  </conditionalFormatting>
  <conditionalFormatting sqref="J323:L323">
    <cfRule type="cellIs" dxfId="87" priority="87" stopIfTrue="1" operator="equal">
      <formula>"Incomplet"</formula>
    </cfRule>
    <cfRule type="cellIs" dxfId="86" priority="88" stopIfTrue="1" operator="equal">
      <formula>"absent(e)"</formula>
    </cfRule>
  </conditionalFormatting>
  <conditionalFormatting sqref="J336:L336">
    <cfRule type="cellIs" dxfId="85" priority="85" stopIfTrue="1" operator="equal">
      <formula>"Incomplet"</formula>
    </cfRule>
    <cfRule type="cellIs" dxfId="84" priority="86" stopIfTrue="1" operator="equal">
      <formula>"absent(e)"</formula>
    </cfRule>
  </conditionalFormatting>
  <conditionalFormatting sqref="J362:L362">
    <cfRule type="cellIs" dxfId="83" priority="83" stopIfTrue="1" operator="equal">
      <formula>"Incomplet"</formula>
    </cfRule>
    <cfRule type="cellIs" dxfId="82" priority="84" stopIfTrue="1" operator="equal">
      <formula>"absent(e)"</formula>
    </cfRule>
  </conditionalFormatting>
  <conditionalFormatting sqref="J375:L375">
    <cfRule type="cellIs" dxfId="81" priority="81" stopIfTrue="1" operator="equal">
      <formula>"Incomplet"</formula>
    </cfRule>
    <cfRule type="cellIs" dxfId="80" priority="82" stopIfTrue="1" operator="equal">
      <formula>"absent(e)"</formula>
    </cfRule>
  </conditionalFormatting>
  <conditionalFormatting sqref="J401:L401">
    <cfRule type="cellIs" dxfId="79" priority="79" stopIfTrue="1" operator="equal">
      <formula>"Incomplet"</formula>
    </cfRule>
    <cfRule type="cellIs" dxfId="78" priority="80" stopIfTrue="1" operator="equal">
      <formula>"absent(e)"</formula>
    </cfRule>
  </conditionalFormatting>
  <conditionalFormatting sqref="J414:L414">
    <cfRule type="cellIs" dxfId="77" priority="77" stopIfTrue="1" operator="equal">
      <formula>"Incomplet"</formula>
    </cfRule>
    <cfRule type="cellIs" dxfId="76" priority="78" stopIfTrue="1" operator="equal">
      <formula>"absent(e)"</formula>
    </cfRule>
  </conditionalFormatting>
  <conditionalFormatting sqref="J440:L440">
    <cfRule type="cellIs" dxfId="75" priority="75" stopIfTrue="1" operator="equal">
      <formula>"Incomplet"</formula>
    </cfRule>
    <cfRule type="cellIs" dxfId="74" priority="76" stopIfTrue="1" operator="equal">
      <formula>"absent(e)"</formula>
    </cfRule>
  </conditionalFormatting>
  <conditionalFormatting sqref="J453:L453">
    <cfRule type="cellIs" dxfId="73" priority="73" stopIfTrue="1" operator="equal">
      <formula>"Incomplet"</formula>
    </cfRule>
    <cfRule type="cellIs" dxfId="72" priority="74" stopIfTrue="1" operator="equal">
      <formula>"absent(e)"</formula>
    </cfRule>
  </conditionalFormatting>
  <conditionalFormatting sqref="J479:L479">
    <cfRule type="cellIs" dxfId="71" priority="71" stopIfTrue="1" operator="equal">
      <formula>"Incomplet"</formula>
    </cfRule>
    <cfRule type="cellIs" dxfId="70" priority="72" stopIfTrue="1" operator="equal">
      <formula>"absent(e)"</formula>
    </cfRule>
  </conditionalFormatting>
  <conditionalFormatting sqref="J492:L492">
    <cfRule type="cellIs" dxfId="69" priority="69" stopIfTrue="1" operator="equal">
      <formula>"Incomplet"</formula>
    </cfRule>
    <cfRule type="cellIs" dxfId="68" priority="70" stopIfTrue="1" operator="equal">
      <formula>"absent(e)"</formula>
    </cfRule>
  </conditionalFormatting>
  <conditionalFormatting sqref="J518:L518">
    <cfRule type="cellIs" dxfId="67" priority="67" stopIfTrue="1" operator="equal">
      <formula>"Incomplet"</formula>
    </cfRule>
    <cfRule type="cellIs" dxfId="66" priority="68" stopIfTrue="1" operator="equal">
      <formula>"absent(e)"</formula>
    </cfRule>
  </conditionalFormatting>
  <conditionalFormatting sqref="J531:L531">
    <cfRule type="cellIs" dxfId="65" priority="65" stopIfTrue="1" operator="equal">
      <formula>"Incomplet"</formula>
    </cfRule>
    <cfRule type="cellIs" dxfId="64" priority="66" stopIfTrue="1" operator="equal">
      <formula>"absent(e)"</formula>
    </cfRule>
  </conditionalFormatting>
  <conditionalFormatting sqref="J557:L557">
    <cfRule type="cellIs" dxfId="63" priority="63" stopIfTrue="1" operator="equal">
      <formula>"Incomplet"</formula>
    </cfRule>
    <cfRule type="cellIs" dxfId="62" priority="64" stopIfTrue="1" operator="equal">
      <formula>"absent(e)"</formula>
    </cfRule>
  </conditionalFormatting>
  <conditionalFormatting sqref="J570:L570">
    <cfRule type="cellIs" dxfId="61" priority="61" stopIfTrue="1" operator="equal">
      <formula>"Incomplet"</formula>
    </cfRule>
    <cfRule type="cellIs" dxfId="60" priority="62" stopIfTrue="1" operator="equal">
      <formula>"absent(e)"</formula>
    </cfRule>
  </conditionalFormatting>
  <conditionalFormatting sqref="J596:L596">
    <cfRule type="cellIs" dxfId="59" priority="59" stopIfTrue="1" operator="equal">
      <formula>"Incomplet"</formula>
    </cfRule>
    <cfRule type="cellIs" dxfId="58" priority="60" stopIfTrue="1" operator="equal">
      <formula>"absent(e)"</formula>
    </cfRule>
  </conditionalFormatting>
  <conditionalFormatting sqref="J609:L609">
    <cfRule type="cellIs" dxfId="57" priority="57" stopIfTrue="1" operator="equal">
      <formula>"Incomplet"</formula>
    </cfRule>
    <cfRule type="cellIs" dxfId="56" priority="58" stopIfTrue="1" operator="equal">
      <formula>"absent(e)"</formula>
    </cfRule>
  </conditionalFormatting>
  <conditionalFormatting sqref="J635:L635">
    <cfRule type="cellIs" dxfId="55" priority="55" stopIfTrue="1" operator="equal">
      <formula>"Incomplet"</formula>
    </cfRule>
    <cfRule type="cellIs" dxfId="54" priority="56" stopIfTrue="1" operator="equal">
      <formula>"absent(e)"</formula>
    </cfRule>
  </conditionalFormatting>
  <conditionalFormatting sqref="J648:L648">
    <cfRule type="cellIs" dxfId="53" priority="53" stopIfTrue="1" operator="equal">
      <formula>"Incomplet"</formula>
    </cfRule>
    <cfRule type="cellIs" dxfId="52" priority="54" stopIfTrue="1" operator="equal">
      <formula>"absent(e)"</formula>
    </cfRule>
  </conditionalFormatting>
  <conditionalFormatting sqref="J674:L674">
    <cfRule type="cellIs" dxfId="51" priority="51" stopIfTrue="1" operator="equal">
      <formula>"Incomplet"</formula>
    </cfRule>
    <cfRule type="cellIs" dxfId="50" priority="52" stopIfTrue="1" operator="equal">
      <formula>"absent(e)"</formula>
    </cfRule>
  </conditionalFormatting>
  <conditionalFormatting sqref="J687:L687">
    <cfRule type="cellIs" dxfId="49" priority="49" stopIfTrue="1" operator="equal">
      <formula>"Incomplet"</formula>
    </cfRule>
    <cfRule type="cellIs" dxfId="48" priority="50" stopIfTrue="1" operator="equal">
      <formula>"absent(e)"</formula>
    </cfRule>
  </conditionalFormatting>
  <conditionalFormatting sqref="J713:L713">
    <cfRule type="cellIs" dxfId="47" priority="47" stopIfTrue="1" operator="equal">
      <formula>"Incomplet"</formula>
    </cfRule>
    <cfRule type="cellIs" dxfId="46" priority="48" stopIfTrue="1" operator="equal">
      <formula>"absent(e)"</formula>
    </cfRule>
  </conditionalFormatting>
  <conditionalFormatting sqref="J726:L726">
    <cfRule type="cellIs" dxfId="45" priority="45" stopIfTrue="1" operator="equal">
      <formula>"Incomplet"</formula>
    </cfRule>
    <cfRule type="cellIs" dxfId="44" priority="46" stopIfTrue="1" operator="equal">
      <formula>"absent(e)"</formula>
    </cfRule>
  </conditionalFormatting>
  <conditionalFormatting sqref="J752:L752">
    <cfRule type="cellIs" dxfId="43" priority="43" stopIfTrue="1" operator="equal">
      <formula>"Incomplet"</formula>
    </cfRule>
    <cfRule type="cellIs" dxfId="42" priority="44" stopIfTrue="1" operator="equal">
      <formula>"absent(e)"</formula>
    </cfRule>
  </conditionalFormatting>
  <conditionalFormatting sqref="J765:L765">
    <cfRule type="cellIs" dxfId="41" priority="41" stopIfTrue="1" operator="equal">
      <formula>"Incomplet"</formula>
    </cfRule>
    <cfRule type="cellIs" dxfId="40" priority="42" stopIfTrue="1" operator="equal">
      <formula>"absent(e)"</formula>
    </cfRule>
  </conditionalFormatting>
  <conditionalFormatting sqref="J791:L791">
    <cfRule type="cellIs" dxfId="39" priority="39" stopIfTrue="1" operator="equal">
      <formula>"Incomplet"</formula>
    </cfRule>
    <cfRule type="cellIs" dxfId="38" priority="40" stopIfTrue="1" operator="equal">
      <formula>"absent(e)"</formula>
    </cfRule>
  </conditionalFormatting>
  <conditionalFormatting sqref="J804:L804">
    <cfRule type="cellIs" dxfId="37" priority="37" stopIfTrue="1" operator="equal">
      <formula>"Incomplet"</formula>
    </cfRule>
    <cfRule type="cellIs" dxfId="36" priority="38" stopIfTrue="1" operator="equal">
      <formula>"absent(e)"</formula>
    </cfRule>
  </conditionalFormatting>
  <conditionalFormatting sqref="J830:L830">
    <cfRule type="cellIs" dxfId="35" priority="35" stopIfTrue="1" operator="equal">
      <formula>"Incomplet"</formula>
    </cfRule>
    <cfRule type="cellIs" dxfId="34" priority="36" stopIfTrue="1" operator="equal">
      <formula>"absent(e)"</formula>
    </cfRule>
  </conditionalFormatting>
  <conditionalFormatting sqref="J843:L843">
    <cfRule type="cellIs" dxfId="33" priority="33" stopIfTrue="1" operator="equal">
      <formula>"Incomplet"</formula>
    </cfRule>
    <cfRule type="cellIs" dxfId="32" priority="34" stopIfTrue="1" operator="equal">
      <formula>"absent(e)"</formula>
    </cfRule>
  </conditionalFormatting>
  <conditionalFormatting sqref="J869:L869">
    <cfRule type="cellIs" dxfId="31" priority="31" stopIfTrue="1" operator="equal">
      <formula>"Incomplet"</formula>
    </cfRule>
    <cfRule type="cellIs" dxfId="30" priority="32" stopIfTrue="1" operator="equal">
      <formula>"absent(e)"</formula>
    </cfRule>
  </conditionalFormatting>
  <conditionalFormatting sqref="J882:L882">
    <cfRule type="cellIs" dxfId="29" priority="29" stopIfTrue="1" operator="equal">
      <formula>"Incomplet"</formula>
    </cfRule>
    <cfRule type="cellIs" dxfId="28" priority="30" stopIfTrue="1" operator="equal">
      <formula>"absent(e)"</formula>
    </cfRule>
  </conditionalFormatting>
  <conditionalFormatting sqref="J908:L908">
    <cfRule type="cellIs" dxfId="27" priority="27" stopIfTrue="1" operator="equal">
      <formula>"Incomplet"</formula>
    </cfRule>
    <cfRule type="cellIs" dxfId="26" priority="28" stopIfTrue="1" operator="equal">
      <formula>"absent(e)"</formula>
    </cfRule>
  </conditionalFormatting>
  <conditionalFormatting sqref="J921:L921">
    <cfRule type="cellIs" dxfId="25" priority="25" stopIfTrue="1" operator="equal">
      <formula>"Incomplet"</formula>
    </cfRule>
    <cfRule type="cellIs" dxfId="24" priority="26" stopIfTrue="1" operator="equal">
      <formula>"absent(e)"</formula>
    </cfRule>
  </conditionalFormatting>
  <conditionalFormatting sqref="J947:L947">
    <cfRule type="cellIs" dxfId="23" priority="23" stopIfTrue="1" operator="equal">
      <formula>"Incomplet"</formula>
    </cfRule>
    <cfRule type="cellIs" dxfId="22" priority="24" stopIfTrue="1" operator="equal">
      <formula>"absent(e)"</formula>
    </cfRule>
  </conditionalFormatting>
  <conditionalFormatting sqref="J960:L960">
    <cfRule type="cellIs" dxfId="21" priority="21" stopIfTrue="1" operator="equal">
      <formula>"Incomplet"</formula>
    </cfRule>
    <cfRule type="cellIs" dxfId="20" priority="22" stopIfTrue="1" operator="equal">
      <formula>"absent(e)"</formula>
    </cfRule>
  </conditionalFormatting>
  <conditionalFormatting sqref="J986:L986">
    <cfRule type="cellIs" dxfId="19" priority="19" stopIfTrue="1" operator="equal">
      <formula>"Incomplet"</formula>
    </cfRule>
    <cfRule type="cellIs" dxfId="18" priority="20" stopIfTrue="1" operator="equal">
      <formula>"absent(e)"</formula>
    </cfRule>
  </conditionalFormatting>
  <conditionalFormatting sqref="J999:L999">
    <cfRule type="cellIs" dxfId="17" priority="17" stopIfTrue="1" operator="equal">
      <formula>"Incomplet"</formula>
    </cfRule>
    <cfRule type="cellIs" dxfId="16" priority="18" stopIfTrue="1" operator="equal">
      <formula>"absent(e)"</formula>
    </cfRule>
  </conditionalFormatting>
  <conditionalFormatting sqref="J1025:L1025">
    <cfRule type="cellIs" dxfId="15" priority="15" stopIfTrue="1" operator="equal">
      <formula>"Incomplet"</formula>
    </cfRule>
    <cfRule type="cellIs" dxfId="14" priority="16" stopIfTrue="1" operator="equal">
      <formula>"absent(e)"</formula>
    </cfRule>
  </conditionalFormatting>
  <conditionalFormatting sqref="J1038:L1038">
    <cfRule type="cellIs" dxfId="13" priority="13" stopIfTrue="1" operator="equal">
      <formula>"Incomplet"</formula>
    </cfRule>
    <cfRule type="cellIs" dxfId="12" priority="14" stopIfTrue="1" operator="equal">
      <formula>"absent(e)"</formula>
    </cfRule>
  </conditionalFormatting>
  <conditionalFormatting sqref="J1064:L1064">
    <cfRule type="cellIs" dxfId="11" priority="11" stopIfTrue="1" operator="equal">
      <formula>"Incomplet"</formula>
    </cfRule>
    <cfRule type="cellIs" dxfId="10" priority="12" stopIfTrue="1" operator="equal">
      <formula>"absent(e)"</formula>
    </cfRule>
  </conditionalFormatting>
  <conditionalFormatting sqref="J1077:L1077">
    <cfRule type="cellIs" dxfId="9" priority="9" stopIfTrue="1" operator="equal">
      <formula>"Incomplet"</formula>
    </cfRule>
    <cfRule type="cellIs" dxfId="8" priority="10" stopIfTrue="1" operator="equal">
      <formula>"absent(e)"</formula>
    </cfRule>
  </conditionalFormatting>
  <conditionalFormatting sqref="J1103:L1103">
    <cfRule type="cellIs" dxfId="7" priority="7" stopIfTrue="1" operator="equal">
      <formula>"Incomplet"</formula>
    </cfRule>
    <cfRule type="cellIs" dxfId="6" priority="8" stopIfTrue="1" operator="equal">
      <formula>"absent(e)"</formula>
    </cfRule>
  </conditionalFormatting>
  <conditionalFormatting sqref="J1116:L1116">
    <cfRule type="cellIs" dxfId="5" priority="5" stopIfTrue="1" operator="equal">
      <formula>"Incomplet"</formula>
    </cfRule>
    <cfRule type="cellIs" dxfId="4" priority="6" stopIfTrue="1" operator="equal">
      <formula>"absent(e)"</formula>
    </cfRule>
  </conditionalFormatting>
  <conditionalFormatting sqref="J1142:L1142">
    <cfRule type="cellIs" dxfId="3" priority="3" stopIfTrue="1" operator="equal">
      <formula>"Incomplet"</formula>
    </cfRule>
    <cfRule type="cellIs" dxfId="2" priority="4" stopIfTrue="1" operator="equal">
      <formula>"absent(e)"</formula>
    </cfRule>
  </conditionalFormatting>
  <conditionalFormatting sqref="J1155:L1155">
    <cfRule type="cellIs" dxfId="1" priority="1" stopIfTrue="1" operator="equal">
      <formula>"Incomplet"</formula>
    </cfRule>
    <cfRule type="cellIs" dxfId="0" priority="2" stopIfTrue="1" operator="equal">
      <formula>"absent(e)"</formula>
    </cfRule>
  </conditionalFormatting>
  <printOptions horizontalCentered="1"/>
  <pageMargins left="0.19685039370078741" right="0.19685039370078741" top="0.78740157480314965" bottom="0.78740157480314965" header="0.51181102362204722" footer="0.51181102362204722"/>
  <pageSetup paperSize="9" scale="94" orientation="portrait" r:id="rId1"/>
  <headerFooter>
    <oddFooter>&amp;L Évaluation externe FESeC - EDM - juin 2015&amp;C&amp;A</oddFooter>
  </headerFooter>
  <rowBreaks count="29" manualBreakCount="29">
    <brk id="39" max="16383" man="1"/>
    <brk id="77" max="16383" man="1"/>
    <brk id="115" max="16383" man="1"/>
    <brk id="154" max="16383" man="1"/>
    <brk id="192" max="16383" man="1"/>
    <brk id="230" max="16383" man="1"/>
    <brk id="270" max="16383" man="1"/>
    <brk id="308" max="16383" man="1"/>
    <brk id="347" max="16383" man="1"/>
    <brk id="386" max="16383" man="1"/>
    <brk id="425" max="16383" man="1"/>
    <brk id="464" max="16383" man="1"/>
    <brk id="503" max="16383" man="1"/>
    <brk id="542" max="16383" man="1"/>
    <brk id="581" max="16383" man="1"/>
    <brk id="620" max="16383" man="1"/>
    <brk id="659" max="16383" man="1"/>
    <brk id="698" max="16383" man="1"/>
    <brk id="737" max="16383" man="1"/>
    <brk id="776" max="16383" man="1"/>
    <brk id="815" max="16383" man="1"/>
    <brk id="854" max="16383" man="1"/>
    <brk id="893" max="16383" man="1"/>
    <brk id="932" max="16383" man="1"/>
    <brk id="971" max="16383" man="1"/>
    <brk id="1010" max="16383" man="1"/>
    <brk id="1049" max="16383" man="1"/>
    <brk id="1088" max="16383" man="1"/>
    <brk id="112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indexed="57"/>
  </sheetPr>
  <dimension ref="A1:YJ176"/>
  <sheetViews>
    <sheetView showGridLines="0" view="pageBreakPreview" zoomScale="70" zoomScaleNormal="85" zoomScaleSheetLayoutView="70" workbookViewId="0">
      <pane ySplit="18030" topLeftCell="A3273"/>
      <selection activeCell="F3" sqref="F3:H3"/>
      <selection pane="bottomLeft" activeCell="A3273" sqref="A3273:IV3274"/>
    </sheetView>
  </sheetViews>
  <sheetFormatPr baseColWidth="10" defaultColWidth="11.453125" defaultRowHeight="12.5"/>
  <cols>
    <col min="1" max="2" width="3.26953125" style="286" customWidth="1"/>
    <col min="3" max="3" width="4.7265625" style="286" customWidth="1"/>
    <col min="4" max="4" width="5.1796875" style="286" customWidth="1"/>
    <col min="5" max="5" width="22.453125" style="286" customWidth="1"/>
    <col min="6" max="6" width="4.7265625" style="286" customWidth="1"/>
    <col min="7" max="7" width="4.7265625" style="284" customWidth="1"/>
    <col min="8" max="8" width="29.453125" style="287" customWidth="1"/>
    <col min="9" max="9" width="3" style="287" customWidth="1"/>
    <col min="10" max="11" width="3.26953125" style="284" customWidth="1"/>
    <col min="12" max="12" width="4.7265625" style="284" customWidth="1"/>
    <col min="13" max="13" width="5" style="284" customWidth="1"/>
    <col min="14" max="14" width="23.54296875" style="284" customWidth="1"/>
    <col min="15" max="15" width="6.7265625" style="284" customWidth="1"/>
    <col min="16" max="16" width="7.81640625" style="284" customWidth="1"/>
    <col min="17" max="17" width="25.7265625" style="284" customWidth="1"/>
    <col min="18" max="16384" width="11.453125" style="284"/>
  </cols>
  <sheetData>
    <row r="1" spans="1:660" ht="20.25" customHeight="1">
      <c r="A1" s="763" t="s">
        <v>89</v>
      </c>
      <c r="B1" s="764"/>
      <c r="C1" s="764"/>
      <c r="D1" s="764"/>
      <c r="E1" s="764"/>
      <c r="F1" s="764"/>
      <c r="G1" s="764"/>
      <c r="H1" s="765"/>
      <c r="I1" s="399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P1" s="248"/>
      <c r="EQ1" s="248"/>
      <c r="ER1" s="248"/>
      <c r="ES1" s="248"/>
      <c r="ET1" s="248"/>
      <c r="EU1" s="248"/>
      <c r="EV1" s="248"/>
      <c r="EW1" s="248"/>
      <c r="EX1" s="248"/>
      <c r="EY1" s="248"/>
      <c r="EZ1" s="248"/>
      <c r="FA1" s="248"/>
      <c r="FB1" s="248"/>
      <c r="FC1" s="248"/>
      <c r="FD1" s="248"/>
      <c r="FE1" s="248"/>
      <c r="FF1" s="248"/>
      <c r="FG1" s="248"/>
      <c r="FH1" s="248"/>
      <c r="FI1" s="248"/>
      <c r="FJ1" s="248"/>
      <c r="FK1" s="248"/>
      <c r="FL1" s="248"/>
      <c r="FM1" s="248"/>
      <c r="FN1" s="248"/>
      <c r="FO1" s="248"/>
      <c r="FP1" s="248"/>
      <c r="FQ1" s="248"/>
      <c r="FR1" s="248"/>
      <c r="FS1" s="248"/>
      <c r="FT1" s="248"/>
      <c r="FU1" s="248"/>
      <c r="FV1" s="248"/>
      <c r="FW1" s="248"/>
      <c r="FX1" s="248"/>
      <c r="FY1" s="248"/>
      <c r="FZ1" s="248"/>
      <c r="GA1" s="248"/>
      <c r="GB1" s="248"/>
      <c r="GC1" s="248"/>
      <c r="GD1" s="248"/>
      <c r="GE1" s="248"/>
      <c r="GF1" s="248"/>
      <c r="GG1" s="248"/>
      <c r="GH1" s="248"/>
      <c r="GI1" s="248"/>
      <c r="GJ1" s="248"/>
      <c r="GK1" s="248"/>
      <c r="GL1" s="248"/>
      <c r="GM1" s="248"/>
      <c r="GN1" s="248"/>
      <c r="GO1" s="248"/>
      <c r="GP1" s="248"/>
      <c r="GQ1" s="248"/>
      <c r="GR1" s="248"/>
      <c r="GS1" s="248"/>
      <c r="GT1" s="248"/>
      <c r="GU1" s="248"/>
      <c r="GV1" s="248"/>
      <c r="GW1" s="248"/>
      <c r="GX1" s="248"/>
      <c r="GY1" s="248"/>
      <c r="GZ1" s="248"/>
      <c r="HA1" s="248"/>
      <c r="HB1" s="248"/>
      <c r="HC1" s="248"/>
      <c r="HD1" s="248"/>
      <c r="HE1" s="248"/>
      <c r="HF1" s="248"/>
      <c r="HG1" s="248"/>
      <c r="HH1" s="248"/>
      <c r="HI1" s="248"/>
      <c r="HJ1" s="248"/>
      <c r="HK1" s="248"/>
      <c r="HL1" s="248"/>
      <c r="HM1" s="248"/>
      <c r="HN1" s="248"/>
      <c r="HO1" s="248"/>
      <c r="HP1" s="248"/>
      <c r="HQ1" s="248"/>
      <c r="HR1" s="248"/>
      <c r="HS1" s="248"/>
      <c r="HT1" s="248"/>
      <c r="HU1" s="248"/>
      <c r="HV1" s="248"/>
      <c r="HW1" s="248"/>
      <c r="HX1" s="248"/>
      <c r="HY1" s="248"/>
      <c r="HZ1" s="248"/>
      <c r="IA1" s="248"/>
      <c r="IB1" s="248"/>
      <c r="IC1" s="248"/>
      <c r="ID1" s="248"/>
      <c r="IE1" s="248"/>
      <c r="IF1" s="248"/>
      <c r="IG1" s="248"/>
      <c r="IH1" s="248"/>
      <c r="II1" s="248"/>
      <c r="IJ1" s="248"/>
      <c r="IK1" s="248"/>
      <c r="IL1" s="248"/>
      <c r="IM1" s="248"/>
      <c r="IN1" s="248"/>
      <c r="IO1" s="248"/>
      <c r="IP1" s="248"/>
      <c r="IQ1" s="248"/>
      <c r="IR1" s="248"/>
      <c r="IS1" s="248"/>
      <c r="IT1" s="248"/>
      <c r="IU1" s="248"/>
      <c r="IV1" s="248"/>
      <c r="IW1" s="248"/>
      <c r="IX1" s="248"/>
      <c r="IY1" s="248"/>
      <c r="IZ1" s="248"/>
      <c r="JA1" s="248"/>
      <c r="JB1" s="248"/>
      <c r="JC1" s="248"/>
      <c r="JD1" s="248"/>
      <c r="JE1" s="248"/>
      <c r="JF1" s="248"/>
      <c r="JG1" s="248"/>
      <c r="JH1" s="248"/>
      <c r="JI1" s="248"/>
      <c r="JJ1" s="248"/>
      <c r="JK1" s="248"/>
      <c r="JL1" s="248"/>
      <c r="JM1" s="248"/>
      <c r="JN1" s="248"/>
      <c r="JO1" s="248"/>
      <c r="JP1" s="248"/>
      <c r="JQ1" s="248"/>
      <c r="JR1" s="248"/>
      <c r="JS1" s="248"/>
      <c r="JT1" s="248"/>
      <c r="JU1" s="248"/>
      <c r="JV1" s="248"/>
      <c r="JW1" s="248"/>
      <c r="JX1" s="248"/>
      <c r="JY1" s="248"/>
      <c r="JZ1" s="248"/>
      <c r="KA1" s="248"/>
      <c r="KB1" s="248"/>
      <c r="KC1" s="248"/>
      <c r="KD1" s="248"/>
      <c r="KE1" s="248"/>
      <c r="KF1" s="248"/>
      <c r="KG1" s="248"/>
      <c r="KH1" s="248"/>
      <c r="KI1" s="248"/>
      <c r="KJ1" s="248"/>
      <c r="KK1" s="248"/>
      <c r="KL1" s="248"/>
      <c r="KM1" s="248"/>
      <c r="KN1" s="248"/>
      <c r="KO1" s="248"/>
      <c r="KP1" s="248"/>
      <c r="KQ1" s="248"/>
      <c r="KR1" s="248"/>
      <c r="KS1" s="248"/>
      <c r="KT1" s="248"/>
      <c r="KU1" s="248"/>
      <c r="KV1" s="248"/>
      <c r="KW1" s="248"/>
      <c r="KX1" s="248"/>
      <c r="KY1" s="248"/>
      <c r="KZ1" s="248"/>
      <c r="LA1" s="248"/>
      <c r="LB1" s="248"/>
      <c r="LC1" s="248"/>
      <c r="LD1" s="248"/>
      <c r="LE1" s="248"/>
      <c r="LF1" s="248"/>
      <c r="LG1" s="248"/>
      <c r="LH1" s="248"/>
      <c r="LI1" s="248"/>
      <c r="LJ1" s="248"/>
      <c r="LK1" s="248"/>
      <c r="LL1" s="248"/>
      <c r="LM1" s="248"/>
      <c r="LN1" s="248"/>
      <c r="LO1" s="248"/>
      <c r="LP1" s="248"/>
      <c r="LQ1" s="248"/>
      <c r="LR1" s="248"/>
      <c r="LS1" s="248"/>
      <c r="LT1" s="248"/>
      <c r="LU1" s="248"/>
      <c r="LV1" s="248"/>
      <c r="LW1" s="248"/>
      <c r="LX1" s="248"/>
      <c r="LY1" s="248"/>
      <c r="LZ1" s="248"/>
      <c r="MA1" s="248"/>
      <c r="MB1" s="248"/>
      <c r="MC1" s="248"/>
      <c r="MD1" s="248"/>
      <c r="ME1" s="248"/>
      <c r="MF1" s="248"/>
      <c r="MG1" s="248"/>
      <c r="MH1" s="248"/>
      <c r="MI1" s="248"/>
      <c r="MJ1" s="248"/>
      <c r="MK1" s="248"/>
      <c r="ML1" s="248"/>
      <c r="MM1" s="248"/>
      <c r="MN1" s="248"/>
      <c r="MO1" s="248"/>
      <c r="MP1" s="248"/>
      <c r="MQ1" s="248"/>
      <c r="MR1" s="248"/>
      <c r="MS1" s="248"/>
      <c r="MT1" s="248"/>
      <c r="MU1" s="248"/>
      <c r="MV1" s="248"/>
      <c r="MW1" s="248"/>
      <c r="MX1" s="248"/>
      <c r="MY1" s="248"/>
      <c r="MZ1" s="248"/>
      <c r="NA1" s="248"/>
      <c r="NB1" s="248"/>
      <c r="NC1" s="248"/>
      <c r="ND1" s="248"/>
      <c r="NE1" s="248"/>
      <c r="NF1" s="248"/>
      <c r="NG1" s="248"/>
      <c r="NH1" s="248"/>
      <c r="NI1" s="248"/>
      <c r="NJ1" s="248"/>
      <c r="NK1" s="248"/>
      <c r="NL1" s="248"/>
      <c r="NM1" s="248"/>
      <c r="NN1" s="248"/>
      <c r="NO1" s="248"/>
      <c r="NP1" s="248"/>
      <c r="NQ1" s="248"/>
      <c r="NR1" s="248"/>
      <c r="NS1" s="248"/>
      <c r="NT1" s="248"/>
      <c r="NU1" s="248"/>
      <c r="NV1" s="248"/>
      <c r="NW1" s="248"/>
      <c r="NX1" s="248"/>
      <c r="NY1" s="248"/>
      <c r="NZ1" s="248"/>
      <c r="OA1" s="248"/>
      <c r="OB1" s="248"/>
      <c r="OC1" s="248"/>
      <c r="OD1" s="248"/>
      <c r="OE1" s="248"/>
      <c r="OF1" s="248"/>
      <c r="OG1" s="248"/>
      <c r="OH1" s="248"/>
      <c r="OI1" s="248"/>
      <c r="OJ1" s="248"/>
      <c r="OK1" s="248"/>
      <c r="OL1" s="248"/>
      <c r="OM1" s="248"/>
      <c r="ON1" s="248"/>
      <c r="OO1" s="248"/>
      <c r="OP1" s="248"/>
      <c r="OQ1" s="248"/>
      <c r="OR1" s="248"/>
      <c r="OS1" s="248"/>
      <c r="OT1" s="248"/>
      <c r="OU1" s="248"/>
      <c r="OV1" s="248"/>
      <c r="OW1" s="248"/>
      <c r="OX1" s="248"/>
      <c r="OY1" s="248"/>
      <c r="OZ1" s="248"/>
      <c r="PA1" s="248"/>
      <c r="PB1" s="248"/>
      <c r="PC1" s="248"/>
      <c r="PD1" s="248"/>
      <c r="PE1" s="248"/>
      <c r="PF1" s="248"/>
      <c r="PG1" s="248"/>
      <c r="PH1" s="248"/>
      <c r="PI1" s="248"/>
      <c r="PJ1" s="248"/>
      <c r="PK1" s="248"/>
      <c r="PL1" s="248"/>
      <c r="PM1" s="248"/>
      <c r="PN1" s="248"/>
      <c r="PO1" s="248"/>
      <c r="PP1" s="248"/>
      <c r="PQ1" s="248"/>
      <c r="PR1" s="248"/>
      <c r="PS1" s="248"/>
      <c r="PT1" s="248"/>
      <c r="PU1" s="248"/>
      <c r="PV1" s="248"/>
      <c r="PW1" s="248"/>
      <c r="PX1" s="248"/>
      <c r="PY1" s="248"/>
      <c r="PZ1" s="248"/>
      <c r="QA1" s="248"/>
      <c r="QB1" s="248"/>
      <c r="QC1" s="248"/>
      <c r="QD1" s="248"/>
      <c r="QE1" s="248"/>
      <c r="QF1" s="248"/>
      <c r="QG1" s="248"/>
      <c r="QH1" s="248"/>
      <c r="QI1" s="248"/>
      <c r="QJ1" s="248"/>
      <c r="QK1" s="248"/>
      <c r="QL1" s="248"/>
      <c r="QM1" s="248"/>
      <c r="QN1" s="248"/>
      <c r="QO1" s="248"/>
      <c r="QP1" s="248"/>
      <c r="QQ1" s="248"/>
      <c r="QR1" s="248"/>
      <c r="QS1" s="248"/>
      <c r="QT1" s="248"/>
      <c r="QU1" s="248"/>
      <c r="QV1" s="248"/>
      <c r="QW1" s="248"/>
      <c r="QX1" s="248"/>
      <c r="QY1" s="248"/>
      <c r="QZ1" s="248"/>
      <c r="RA1" s="248"/>
      <c r="RB1" s="248"/>
      <c r="RC1" s="248"/>
      <c r="RD1" s="248"/>
      <c r="RE1" s="248"/>
      <c r="RF1" s="248"/>
      <c r="RG1" s="248"/>
      <c r="RH1" s="248"/>
      <c r="RI1" s="248"/>
      <c r="RJ1" s="248"/>
      <c r="RK1" s="248"/>
      <c r="RL1" s="248"/>
      <c r="RM1" s="248"/>
      <c r="RN1" s="248"/>
      <c r="RO1" s="248"/>
      <c r="RP1" s="248"/>
      <c r="RQ1" s="248"/>
      <c r="RR1" s="248"/>
      <c r="RS1" s="248"/>
      <c r="RT1" s="248"/>
      <c r="RU1" s="248"/>
      <c r="RV1" s="248"/>
      <c r="RW1" s="248"/>
      <c r="RX1" s="248"/>
      <c r="RY1" s="248"/>
      <c r="RZ1" s="248"/>
      <c r="SA1" s="248"/>
      <c r="SB1" s="248"/>
      <c r="SC1" s="248"/>
      <c r="SD1" s="248"/>
      <c r="SE1" s="248"/>
      <c r="SF1" s="248"/>
      <c r="SG1" s="248"/>
      <c r="SH1" s="248"/>
      <c r="SI1" s="248"/>
      <c r="SJ1" s="248"/>
      <c r="SK1" s="248"/>
      <c r="SL1" s="248"/>
      <c r="SM1" s="248"/>
      <c r="SN1" s="248"/>
      <c r="SO1" s="248"/>
      <c r="SP1" s="248"/>
      <c r="SQ1" s="248"/>
      <c r="SR1" s="248"/>
      <c r="SS1" s="248"/>
      <c r="ST1" s="248"/>
      <c r="SU1" s="248"/>
      <c r="SV1" s="248"/>
      <c r="SW1" s="248"/>
      <c r="SX1" s="248"/>
      <c r="SY1" s="248"/>
      <c r="SZ1" s="248"/>
      <c r="TA1" s="248"/>
      <c r="TB1" s="248"/>
      <c r="TC1" s="248"/>
      <c r="TD1" s="248"/>
      <c r="TE1" s="248"/>
      <c r="TF1" s="248"/>
      <c r="TG1" s="248"/>
      <c r="TH1" s="248"/>
      <c r="TI1" s="248"/>
      <c r="TJ1" s="248"/>
      <c r="TK1" s="248"/>
      <c r="TL1" s="248"/>
      <c r="TM1" s="248"/>
      <c r="TN1" s="248"/>
      <c r="TO1" s="248"/>
      <c r="TP1" s="248"/>
      <c r="TQ1" s="248"/>
      <c r="TR1" s="248"/>
      <c r="TS1" s="248"/>
      <c r="TT1" s="248"/>
      <c r="TU1" s="248"/>
      <c r="TV1" s="248"/>
      <c r="TW1" s="248"/>
      <c r="TX1" s="248"/>
      <c r="TY1" s="248"/>
      <c r="TZ1" s="248"/>
      <c r="UA1" s="248"/>
      <c r="UB1" s="248"/>
      <c r="UC1" s="248"/>
      <c r="UD1" s="248"/>
      <c r="UE1" s="248"/>
      <c r="UF1" s="248"/>
      <c r="UG1" s="248"/>
      <c r="UH1" s="248"/>
      <c r="UI1" s="248"/>
      <c r="UJ1" s="248"/>
      <c r="UK1" s="248"/>
      <c r="UL1" s="248"/>
      <c r="UM1" s="248"/>
      <c r="UN1" s="248"/>
      <c r="UO1" s="248"/>
      <c r="UP1" s="248"/>
      <c r="UQ1" s="248"/>
      <c r="UR1" s="248"/>
      <c r="US1" s="248"/>
      <c r="UT1" s="248"/>
      <c r="UU1" s="248"/>
      <c r="UV1" s="248"/>
      <c r="UW1" s="248"/>
      <c r="UX1" s="248"/>
      <c r="UY1" s="248"/>
      <c r="UZ1" s="248"/>
      <c r="VA1" s="248"/>
      <c r="VB1" s="248"/>
      <c r="VC1" s="248"/>
      <c r="VD1" s="248"/>
      <c r="VE1" s="248"/>
      <c r="VF1" s="248"/>
      <c r="VG1" s="248"/>
      <c r="VH1" s="248"/>
      <c r="VI1" s="248"/>
      <c r="VJ1" s="248"/>
      <c r="VK1" s="248"/>
      <c r="VL1" s="248"/>
      <c r="VM1" s="248"/>
      <c r="VN1" s="248"/>
      <c r="VO1" s="248"/>
      <c r="VP1" s="248"/>
      <c r="VQ1" s="248"/>
      <c r="VR1" s="248"/>
      <c r="VS1" s="248"/>
      <c r="VT1" s="248"/>
      <c r="VU1" s="248"/>
      <c r="VV1" s="248"/>
      <c r="VW1" s="248"/>
      <c r="VX1" s="248"/>
      <c r="VY1" s="248"/>
      <c r="VZ1" s="248"/>
      <c r="WA1" s="248"/>
      <c r="WB1" s="248"/>
      <c r="WC1" s="248"/>
      <c r="WD1" s="248"/>
      <c r="WE1" s="248"/>
      <c r="WF1" s="248"/>
      <c r="WG1" s="248"/>
      <c r="WH1" s="248"/>
      <c r="WI1" s="248"/>
      <c r="WJ1" s="248"/>
      <c r="WK1" s="248"/>
      <c r="WL1" s="248"/>
      <c r="WM1" s="248"/>
      <c r="WN1" s="248"/>
      <c r="WO1" s="248"/>
      <c r="WP1" s="248"/>
      <c r="WQ1" s="248"/>
      <c r="WR1" s="248"/>
      <c r="WS1" s="248"/>
      <c r="WT1" s="248"/>
      <c r="WU1" s="248"/>
      <c r="WV1" s="248"/>
      <c r="WW1" s="248"/>
      <c r="WX1" s="248"/>
      <c r="WY1" s="248"/>
      <c r="WZ1" s="248"/>
      <c r="XA1" s="248"/>
      <c r="XB1" s="248"/>
      <c r="XC1" s="248"/>
      <c r="XD1" s="248"/>
      <c r="XE1" s="248"/>
      <c r="XF1" s="248"/>
      <c r="XG1" s="248"/>
      <c r="XH1" s="248"/>
      <c r="XI1" s="248"/>
      <c r="XJ1" s="248"/>
      <c r="XK1" s="248"/>
      <c r="XL1" s="248"/>
      <c r="XM1" s="248"/>
      <c r="XN1" s="248"/>
      <c r="XO1" s="248"/>
      <c r="XP1" s="248"/>
      <c r="XQ1" s="248"/>
      <c r="XR1" s="248"/>
      <c r="XS1" s="248"/>
      <c r="XT1" s="248"/>
      <c r="XU1" s="248"/>
      <c r="XV1" s="248"/>
      <c r="XW1" s="248"/>
      <c r="XX1" s="248"/>
      <c r="XY1" s="248"/>
      <c r="XZ1" s="248"/>
      <c r="YA1" s="248"/>
      <c r="YB1" s="248"/>
      <c r="YC1" s="248"/>
      <c r="YD1" s="248"/>
      <c r="YE1" s="248"/>
      <c r="YF1" s="248"/>
      <c r="YG1" s="248"/>
      <c r="YH1" s="248"/>
      <c r="YI1" s="248"/>
      <c r="YJ1" s="248"/>
    </row>
    <row r="2" spans="1:660" s="285" customFormat="1" ht="26.25" customHeight="1">
      <c r="A2" s="786">
        <f>'Encodage réponses Es'!C3</f>
        <v>0</v>
      </c>
      <c r="B2" s="787"/>
      <c r="C2" s="787"/>
      <c r="D2" s="787"/>
      <c r="E2" s="787"/>
      <c r="F2" s="787"/>
      <c r="G2" s="787"/>
      <c r="H2" s="788"/>
      <c r="I2" s="373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5"/>
      <c r="DB2" s="295"/>
      <c r="DC2" s="295"/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5"/>
      <c r="DO2" s="295"/>
      <c r="DP2" s="295"/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5"/>
      <c r="EB2" s="295"/>
      <c r="EC2" s="295"/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5"/>
      <c r="EO2" s="295"/>
      <c r="EP2" s="295"/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5"/>
      <c r="FB2" s="295"/>
      <c r="FC2" s="295"/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5"/>
      <c r="FO2" s="295"/>
      <c r="FP2" s="295"/>
      <c r="FQ2" s="295"/>
      <c r="FR2" s="295"/>
      <c r="FS2" s="295"/>
      <c r="FT2" s="295"/>
      <c r="FU2" s="295"/>
      <c r="FV2" s="295"/>
      <c r="FW2" s="295"/>
      <c r="FX2" s="295"/>
      <c r="FY2" s="295"/>
      <c r="FZ2" s="295"/>
      <c r="GA2" s="295"/>
      <c r="GB2" s="295"/>
      <c r="GC2" s="295"/>
      <c r="GD2" s="295"/>
      <c r="GE2" s="295"/>
      <c r="GF2" s="295"/>
      <c r="GG2" s="295"/>
      <c r="GH2" s="295"/>
      <c r="GI2" s="295"/>
      <c r="GJ2" s="295"/>
      <c r="GK2" s="295"/>
      <c r="GL2" s="295"/>
      <c r="GM2" s="295"/>
      <c r="GN2" s="295"/>
      <c r="GO2" s="295"/>
      <c r="GP2" s="295"/>
      <c r="GQ2" s="295"/>
      <c r="GR2" s="295"/>
      <c r="GS2" s="295"/>
      <c r="GT2" s="295"/>
      <c r="GU2" s="295"/>
      <c r="GV2" s="295"/>
      <c r="GW2" s="295"/>
      <c r="GX2" s="295"/>
      <c r="GY2" s="295"/>
      <c r="GZ2" s="295"/>
      <c r="HA2" s="295"/>
      <c r="HB2" s="295"/>
      <c r="HC2" s="295"/>
      <c r="HD2" s="295"/>
      <c r="HE2" s="295"/>
      <c r="HF2" s="295"/>
      <c r="HG2" s="295"/>
      <c r="HH2" s="295"/>
      <c r="HI2" s="295"/>
      <c r="HJ2" s="295"/>
      <c r="HK2" s="295"/>
      <c r="HL2" s="295"/>
      <c r="HM2" s="295"/>
      <c r="HN2" s="295"/>
      <c r="HO2" s="295"/>
      <c r="HP2" s="295"/>
      <c r="HQ2" s="295"/>
      <c r="HR2" s="295"/>
      <c r="HS2" s="295"/>
      <c r="HT2" s="295"/>
      <c r="HU2" s="295"/>
      <c r="HV2" s="295"/>
      <c r="HW2" s="295"/>
      <c r="HX2" s="295"/>
      <c r="HY2" s="295"/>
      <c r="HZ2" s="295"/>
      <c r="IA2" s="295"/>
      <c r="IB2" s="295"/>
      <c r="IC2" s="295"/>
      <c r="ID2" s="295"/>
      <c r="IE2" s="295"/>
      <c r="IF2" s="295"/>
      <c r="IG2" s="295"/>
      <c r="IH2" s="295"/>
      <c r="II2" s="295"/>
      <c r="IJ2" s="295"/>
      <c r="IK2" s="295"/>
      <c r="IL2" s="295"/>
      <c r="IM2" s="295"/>
      <c r="IN2" s="295"/>
      <c r="IO2" s="295"/>
      <c r="IP2" s="295"/>
      <c r="IQ2" s="295"/>
      <c r="IR2" s="295"/>
      <c r="IS2" s="295"/>
      <c r="IT2" s="295"/>
      <c r="IU2" s="295"/>
      <c r="IV2" s="295"/>
      <c r="IW2" s="295"/>
      <c r="IX2" s="295"/>
      <c r="IY2" s="295"/>
      <c r="IZ2" s="295"/>
      <c r="JA2" s="295"/>
      <c r="JB2" s="295"/>
      <c r="JC2" s="295"/>
      <c r="JD2" s="295"/>
      <c r="JE2" s="295"/>
      <c r="JF2" s="295"/>
      <c r="JG2" s="295"/>
      <c r="JH2" s="295"/>
      <c r="JI2" s="295"/>
      <c r="JJ2" s="295"/>
      <c r="JK2" s="295"/>
      <c r="JL2" s="295"/>
      <c r="JM2" s="295"/>
      <c r="JN2" s="295"/>
      <c r="JO2" s="295"/>
      <c r="JP2" s="295"/>
      <c r="JQ2" s="295"/>
      <c r="JR2" s="295"/>
      <c r="JS2" s="295"/>
      <c r="JT2" s="295"/>
      <c r="JU2" s="295"/>
      <c r="JV2" s="295"/>
      <c r="JW2" s="295"/>
      <c r="JX2" s="295"/>
      <c r="JY2" s="295"/>
      <c r="JZ2" s="295"/>
      <c r="KA2" s="295"/>
      <c r="KB2" s="295"/>
      <c r="KC2" s="295"/>
      <c r="KD2" s="295"/>
      <c r="KE2" s="295"/>
      <c r="KF2" s="295"/>
      <c r="KG2" s="295"/>
      <c r="KH2" s="295"/>
      <c r="KI2" s="295"/>
      <c r="KJ2" s="295"/>
      <c r="KK2" s="295"/>
      <c r="KL2" s="295"/>
      <c r="KM2" s="295"/>
      <c r="KN2" s="295"/>
      <c r="KO2" s="295"/>
      <c r="KP2" s="295"/>
      <c r="KQ2" s="295"/>
      <c r="KR2" s="295"/>
      <c r="KS2" s="295"/>
      <c r="KT2" s="295"/>
      <c r="KU2" s="295"/>
      <c r="KV2" s="295"/>
      <c r="KW2" s="295"/>
      <c r="KX2" s="295"/>
      <c r="KY2" s="295"/>
      <c r="KZ2" s="295"/>
      <c r="LA2" s="295"/>
      <c r="LB2" s="295"/>
      <c r="LC2" s="295"/>
      <c r="LD2" s="295"/>
      <c r="LE2" s="295"/>
      <c r="LF2" s="295"/>
      <c r="LG2" s="295"/>
      <c r="LH2" s="295"/>
      <c r="LI2" s="295"/>
      <c r="LJ2" s="295"/>
      <c r="LK2" s="295"/>
      <c r="LL2" s="295"/>
      <c r="LM2" s="295"/>
      <c r="LN2" s="295"/>
      <c r="LO2" s="295"/>
      <c r="LP2" s="295"/>
      <c r="LQ2" s="295"/>
      <c r="LR2" s="295"/>
      <c r="LS2" s="295"/>
      <c r="LT2" s="295"/>
      <c r="LU2" s="295"/>
      <c r="LV2" s="295"/>
      <c r="LW2" s="295"/>
      <c r="LX2" s="295"/>
      <c r="LY2" s="295"/>
      <c r="LZ2" s="295"/>
      <c r="MA2" s="295"/>
      <c r="MB2" s="295"/>
      <c r="MC2" s="295"/>
      <c r="MD2" s="295"/>
      <c r="ME2" s="295"/>
      <c r="MF2" s="295"/>
      <c r="MG2" s="295"/>
      <c r="MH2" s="295"/>
      <c r="MI2" s="295"/>
      <c r="MJ2" s="295"/>
      <c r="MK2" s="295"/>
      <c r="ML2" s="295"/>
      <c r="MM2" s="295"/>
      <c r="MN2" s="295"/>
      <c r="MO2" s="295"/>
      <c r="MP2" s="295"/>
      <c r="MQ2" s="295"/>
      <c r="MR2" s="295"/>
      <c r="MS2" s="295"/>
      <c r="MT2" s="295"/>
      <c r="MU2" s="295"/>
      <c r="MV2" s="295"/>
      <c r="MW2" s="295"/>
      <c r="MX2" s="295"/>
      <c r="MY2" s="295"/>
      <c r="MZ2" s="295"/>
      <c r="NA2" s="295"/>
      <c r="NB2" s="295"/>
      <c r="NC2" s="295"/>
      <c r="ND2" s="295"/>
      <c r="NE2" s="295"/>
      <c r="NF2" s="295"/>
      <c r="NG2" s="295"/>
      <c r="NH2" s="295"/>
      <c r="NI2" s="295"/>
      <c r="NJ2" s="295"/>
      <c r="NK2" s="295"/>
      <c r="NL2" s="295"/>
      <c r="NM2" s="295"/>
      <c r="NN2" s="295"/>
      <c r="NO2" s="295"/>
      <c r="NP2" s="295"/>
      <c r="NQ2" s="295"/>
      <c r="NR2" s="295"/>
      <c r="NS2" s="295"/>
      <c r="NT2" s="295"/>
      <c r="NU2" s="295"/>
      <c r="NV2" s="295"/>
      <c r="NW2" s="295"/>
      <c r="NX2" s="295"/>
      <c r="NY2" s="295"/>
      <c r="NZ2" s="295"/>
      <c r="OA2" s="295"/>
      <c r="OB2" s="295"/>
      <c r="OC2" s="295"/>
      <c r="OD2" s="295"/>
      <c r="OE2" s="295"/>
      <c r="OF2" s="295"/>
      <c r="OG2" s="295"/>
      <c r="OH2" s="295"/>
      <c r="OI2" s="295"/>
      <c r="OJ2" s="295"/>
      <c r="OK2" s="295"/>
      <c r="OL2" s="295"/>
      <c r="OM2" s="295"/>
      <c r="ON2" s="295"/>
      <c r="OO2" s="295"/>
      <c r="OP2" s="295"/>
      <c r="OQ2" s="295"/>
      <c r="OR2" s="295"/>
      <c r="OS2" s="295"/>
      <c r="OT2" s="295"/>
      <c r="OU2" s="295"/>
      <c r="OV2" s="295"/>
      <c r="OW2" s="295"/>
      <c r="OX2" s="295"/>
      <c r="OY2" s="295"/>
      <c r="OZ2" s="295"/>
      <c r="PA2" s="295"/>
      <c r="PB2" s="295"/>
      <c r="PC2" s="295"/>
      <c r="PD2" s="295"/>
      <c r="PE2" s="295"/>
      <c r="PF2" s="295"/>
      <c r="PG2" s="295"/>
      <c r="PH2" s="295"/>
      <c r="PI2" s="295"/>
      <c r="PJ2" s="295"/>
      <c r="PK2" s="295"/>
      <c r="PL2" s="295"/>
      <c r="PM2" s="295"/>
      <c r="PN2" s="295"/>
      <c r="PO2" s="295"/>
      <c r="PP2" s="295"/>
      <c r="PQ2" s="295"/>
      <c r="PR2" s="295"/>
      <c r="PS2" s="295"/>
      <c r="PT2" s="295"/>
      <c r="PU2" s="295"/>
      <c r="PV2" s="295"/>
      <c r="PW2" s="295"/>
      <c r="PX2" s="295"/>
      <c r="PY2" s="295"/>
      <c r="PZ2" s="295"/>
      <c r="QA2" s="295"/>
      <c r="QB2" s="295"/>
      <c r="QC2" s="295"/>
      <c r="QD2" s="295"/>
      <c r="QE2" s="295"/>
      <c r="QF2" s="295"/>
      <c r="QG2" s="295"/>
      <c r="QH2" s="295"/>
      <c r="QI2" s="295"/>
      <c r="QJ2" s="295"/>
      <c r="QK2" s="295"/>
      <c r="QL2" s="295"/>
      <c r="QM2" s="295"/>
      <c r="QN2" s="295"/>
      <c r="QO2" s="295"/>
      <c r="QP2" s="295"/>
      <c r="QQ2" s="295"/>
      <c r="QR2" s="295"/>
      <c r="QS2" s="295"/>
      <c r="QT2" s="295"/>
      <c r="QU2" s="295"/>
      <c r="QV2" s="295"/>
      <c r="QW2" s="295"/>
      <c r="QX2" s="295"/>
      <c r="QY2" s="295"/>
      <c r="QZ2" s="295"/>
      <c r="RA2" s="295"/>
      <c r="RB2" s="295"/>
      <c r="RC2" s="295"/>
      <c r="RD2" s="295"/>
      <c r="RE2" s="295"/>
      <c r="RF2" s="295"/>
      <c r="RG2" s="295"/>
      <c r="RH2" s="295"/>
      <c r="RI2" s="295"/>
      <c r="RJ2" s="295"/>
      <c r="RK2" s="295"/>
      <c r="RL2" s="295"/>
      <c r="RM2" s="295"/>
      <c r="RN2" s="295"/>
      <c r="RO2" s="295"/>
      <c r="RP2" s="295"/>
      <c r="RQ2" s="295"/>
      <c r="RR2" s="295"/>
      <c r="RS2" s="295"/>
      <c r="RT2" s="295"/>
      <c r="RU2" s="295"/>
      <c r="RV2" s="295"/>
      <c r="RW2" s="295"/>
      <c r="RX2" s="295"/>
      <c r="RY2" s="295"/>
      <c r="RZ2" s="295"/>
      <c r="SA2" s="295"/>
      <c r="SB2" s="295"/>
      <c r="SC2" s="295"/>
      <c r="SD2" s="295"/>
      <c r="SE2" s="295"/>
      <c r="SF2" s="295"/>
      <c r="SG2" s="295"/>
      <c r="SH2" s="295"/>
      <c r="SI2" s="295"/>
      <c r="SJ2" s="295"/>
      <c r="SK2" s="295"/>
      <c r="SL2" s="295"/>
      <c r="SM2" s="295"/>
      <c r="SN2" s="295"/>
      <c r="SO2" s="295"/>
      <c r="SP2" s="295"/>
      <c r="SQ2" s="295"/>
      <c r="SR2" s="295"/>
      <c r="SS2" s="295"/>
      <c r="ST2" s="295"/>
      <c r="SU2" s="295"/>
      <c r="SV2" s="295"/>
      <c r="SW2" s="295"/>
      <c r="SX2" s="295"/>
      <c r="SY2" s="295"/>
      <c r="SZ2" s="295"/>
      <c r="TA2" s="295"/>
      <c r="TB2" s="295"/>
      <c r="TC2" s="295"/>
      <c r="TD2" s="295"/>
      <c r="TE2" s="295"/>
      <c r="TF2" s="295"/>
      <c r="TG2" s="295"/>
      <c r="TH2" s="295"/>
      <c r="TI2" s="295"/>
      <c r="TJ2" s="295"/>
      <c r="TK2" s="295"/>
      <c r="TL2" s="295"/>
      <c r="TM2" s="295"/>
      <c r="TN2" s="295"/>
      <c r="TO2" s="295"/>
      <c r="TP2" s="295"/>
      <c r="TQ2" s="295"/>
      <c r="TR2" s="295"/>
      <c r="TS2" s="295"/>
      <c r="TT2" s="295"/>
      <c r="TU2" s="295"/>
      <c r="TV2" s="295"/>
      <c r="TW2" s="295"/>
      <c r="TX2" s="295"/>
      <c r="TY2" s="295"/>
      <c r="TZ2" s="295"/>
      <c r="UA2" s="295"/>
      <c r="UB2" s="295"/>
      <c r="UC2" s="295"/>
      <c r="UD2" s="295"/>
      <c r="UE2" s="295"/>
      <c r="UF2" s="295"/>
      <c r="UG2" s="295"/>
      <c r="UH2" s="295"/>
      <c r="UI2" s="295"/>
      <c r="UJ2" s="295"/>
      <c r="UK2" s="295"/>
      <c r="UL2" s="295"/>
      <c r="UM2" s="295"/>
      <c r="UN2" s="295"/>
      <c r="UO2" s="295"/>
      <c r="UP2" s="295"/>
      <c r="UQ2" s="295"/>
      <c r="UR2" s="295"/>
      <c r="US2" s="295"/>
      <c r="UT2" s="295"/>
      <c r="UU2" s="295"/>
      <c r="UV2" s="295"/>
      <c r="UW2" s="295"/>
      <c r="UX2" s="295"/>
      <c r="UY2" s="295"/>
      <c r="UZ2" s="295"/>
      <c r="VA2" s="295"/>
      <c r="VB2" s="295"/>
      <c r="VC2" s="295"/>
      <c r="VD2" s="295"/>
      <c r="VE2" s="295"/>
      <c r="VF2" s="295"/>
      <c r="VG2" s="295"/>
      <c r="VH2" s="295"/>
      <c r="VI2" s="295"/>
      <c r="VJ2" s="295"/>
      <c r="VK2" s="295"/>
      <c r="VL2" s="295"/>
      <c r="VM2" s="295"/>
      <c r="VN2" s="295"/>
      <c r="VO2" s="295"/>
      <c r="VP2" s="295"/>
      <c r="VQ2" s="295"/>
      <c r="VR2" s="295"/>
      <c r="VS2" s="295"/>
      <c r="VT2" s="295"/>
      <c r="VU2" s="295"/>
      <c r="VV2" s="295"/>
      <c r="VW2" s="295"/>
      <c r="VX2" s="295"/>
      <c r="VY2" s="295"/>
      <c r="VZ2" s="295"/>
      <c r="WA2" s="295"/>
      <c r="WB2" s="295"/>
      <c r="WC2" s="295"/>
      <c r="WD2" s="295"/>
      <c r="WE2" s="295"/>
      <c r="WF2" s="295"/>
      <c r="WG2" s="295"/>
      <c r="WH2" s="295"/>
      <c r="WI2" s="295"/>
      <c r="WJ2" s="295"/>
      <c r="WK2" s="295"/>
      <c r="WL2" s="295"/>
      <c r="WM2" s="295"/>
      <c r="WN2" s="295"/>
      <c r="WO2" s="295"/>
      <c r="WP2" s="295"/>
      <c r="WQ2" s="295"/>
      <c r="WR2" s="295"/>
      <c r="WS2" s="295"/>
      <c r="WT2" s="295"/>
      <c r="WU2" s="295"/>
      <c r="WV2" s="295"/>
      <c r="WW2" s="295"/>
      <c r="WX2" s="295"/>
      <c r="WY2" s="295"/>
      <c r="WZ2" s="295"/>
      <c r="XA2" s="295"/>
      <c r="XB2" s="295"/>
      <c r="XC2" s="295"/>
      <c r="XD2" s="295"/>
      <c r="XE2" s="295"/>
      <c r="XF2" s="295"/>
      <c r="XG2" s="295"/>
      <c r="XH2" s="295"/>
      <c r="XI2" s="295"/>
      <c r="XJ2" s="295"/>
      <c r="XK2" s="295"/>
      <c r="XL2" s="295"/>
      <c r="XM2" s="295"/>
      <c r="XN2" s="295"/>
      <c r="XO2" s="295"/>
      <c r="XP2" s="295"/>
      <c r="XQ2" s="295"/>
      <c r="XR2" s="295"/>
      <c r="XS2" s="295"/>
      <c r="XT2" s="295"/>
      <c r="XU2" s="295"/>
      <c r="XV2" s="295"/>
      <c r="XW2" s="295"/>
      <c r="XX2" s="295"/>
      <c r="XY2" s="295"/>
      <c r="XZ2" s="295"/>
      <c r="YA2" s="295"/>
      <c r="YB2" s="295"/>
      <c r="YC2" s="295"/>
      <c r="YD2" s="295"/>
      <c r="YE2" s="295"/>
      <c r="YF2" s="295"/>
      <c r="YG2" s="295"/>
      <c r="YH2" s="295"/>
      <c r="YI2" s="295"/>
      <c r="YJ2" s="295"/>
    </row>
    <row r="3" spans="1:660" ht="20.149999999999999" customHeight="1">
      <c r="A3" s="771" t="s">
        <v>42</v>
      </c>
      <c r="B3" s="772"/>
      <c r="C3" s="772"/>
      <c r="D3" s="772"/>
      <c r="E3" s="772"/>
      <c r="F3" s="776" t="str">
        <f>IF(Résultats!J$36=0,"",Résultats!J$36)</f>
        <v/>
      </c>
      <c r="G3" s="776"/>
      <c r="H3" s="777"/>
      <c r="I3" s="374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8"/>
      <c r="ED3" s="248"/>
      <c r="EE3" s="248"/>
      <c r="EF3" s="248"/>
      <c r="EG3" s="248"/>
      <c r="EH3" s="248"/>
      <c r="EI3" s="248"/>
      <c r="EJ3" s="248"/>
      <c r="EK3" s="248"/>
      <c r="EL3" s="248"/>
      <c r="EM3" s="248"/>
      <c r="EN3" s="248"/>
      <c r="EO3" s="248"/>
      <c r="EP3" s="248"/>
      <c r="EQ3" s="248"/>
      <c r="ER3" s="248"/>
      <c r="ES3" s="248"/>
      <c r="ET3" s="248"/>
      <c r="EU3" s="248"/>
      <c r="EV3" s="248"/>
      <c r="EW3" s="248"/>
      <c r="EX3" s="248"/>
      <c r="EY3" s="248"/>
      <c r="EZ3" s="248"/>
      <c r="FA3" s="248"/>
      <c r="FB3" s="248"/>
      <c r="FC3" s="248"/>
      <c r="FD3" s="248"/>
      <c r="FE3" s="248"/>
      <c r="FF3" s="248"/>
      <c r="FG3" s="248"/>
      <c r="FH3" s="248"/>
      <c r="FI3" s="248"/>
      <c r="FJ3" s="248"/>
      <c r="FK3" s="248"/>
      <c r="FL3" s="248"/>
      <c r="FM3" s="248"/>
      <c r="FN3" s="248"/>
      <c r="FO3" s="248"/>
      <c r="FP3" s="248"/>
      <c r="FQ3" s="248"/>
      <c r="FR3" s="248"/>
      <c r="FS3" s="248"/>
      <c r="FT3" s="248"/>
      <c r="FU3" s="248"/>
      <c r="FV3" s="248"/>
      <c r="FW3" s="248"/>
      <c r="FX3" s="248"/>
      <c r="FY3" s="248"/>
      <c r="FZ3" s="248"/>
      <c r="GA3" s="248"/>
      <c r="GB3" s="248"/>
      <c r="GC3" s="248"/>
      <c r="GD3" s="248"/>
      <c r="GE3" s="248"/>
      <c r="GF3" s="248"/>
      <c r="GG3" s="248"/>
      <c r="GH3" s="248"/>
      <c r="GI3" s="248"/>
      <c r="GJ3" s="248"/>
      <c r="GK3" s="248"/>
      <c r="GL3" s="248"/>
      <c r="GM3" s="248"/>
      <c r="GN3" s="248"/>
      <c r="GO3" s="248"/>
      <c r="GP3" s="248"/>
      <c r="GQ3" s="248"/>
      <c r="GR3" s="248"/>
      <c r="GS3" s="248"/>
      <c r="GT3" s="248"/>
      <c r="GU3" s="248"/>
      <c r="GV3" s="248"/>
      <c r="GW3" s="248"/>
      <c r="GX3" s="248"/>
      <c r="GY3" s="248"/>
      <c r="GZ3" s="248"/>
      <c r="HA3" s="248"/>
      <c r="HB3" s="248"/>
      <c r="HC3" s="248"/>
      <c r="HD3" s="248"/>
      <c r="HE3" s="248"/>
      <c r="HF3" s="248"/>
      <c r="HG3" s="248"/>
      <c r="HH3" s="248"/>
      <c r="HI3" s="248"/>
      <c r="HJ3" s="248"/>
      <c r="HK3" s="248"/>
      <c r="HL3" s="248"/>
      <c r="HM3" s="248"/>
      <c r="HN3" s="248"/>
      <c r="HO3" s="248"/>
      <c r="HP3" s="248"/>
      <c r="HQ3" s="248"/>
      <c r="HR3" s="248"/>
      <c r="HS3" s="248"/>
      <c r="HT3" s="248"/>
      <c r="HU3" s="248"/>
      <c r="HV3" s="248"/>
      <c r="HW3" s="248"/>
      <c r="HX3" s="248"/>
      <c r="HY3" s="248"/>
      <c r="HZ3" s="248"/>
      <c r="IA3" s="248"/>
      <c r="IB3" s="248"/>
      <c r="IC3" s="248"/>
      <c r="ID3" s="248"/>
      <c r="IE3" s="248"/>
      <c r="IF3" s="248"/>
      <c r="IG3" s="248"/>
      <c r="IH3" s="248"/>
      <c r="II3" s="248"/>
      <c r="IJ3" s="248"/>
      <c r="IK3" s="248"/>
      <c r="IL3" s="248"/>
      <c r="IM3" s="248"/>
      <c r="IN3" s="248"/>
      <c r="IO3" s="248"/>
      <c r="IP3" s="248"/>
      <c r="IQ3" s="248"/>
      <c r="IR3" s="248"/>
      <c r="IS3" s="248"/>
      <c r="IT3" s="248"/>
      <c r="IU3" s="248"/>
      <c r="IV3" s="248"/>
      <c r="IW3" s="248"/>
      <c r="IX3" s="248"/>
      <c r="IY3" s="248"/>
      <c r="IZ3" s="248"/>
      <c r="JA3" s="248"/>
      <c r="JB3" s="248"/>
      <c r="JC3" s="248"/>
      <c r="JD3" s="248"/>
      <c r="JE3" s="248"/>
      <c r="JF3" s="248"/>
      <c r="JG3" s="248"/>
      <c r="JH3" s="248"/>
      <c r="JI3" s="248"/>
      <c r="JJ3" s="248"/>
      <c r="JK3" s="248"/>
      <c r="JL3" s="248"/>
      <c r="JM3" s="248"/>
      <c r="JN3" s="248"/>
      <c r="JO3" s="248"/>
      <c r="JP3" s="248"/>
      <c r="JQ3" s="248"/>
      <c r="JR3" s="248"/>
      <c r="JS3" s="248"/>
      <c r="JT3" s="248"/>
      <c r="JU3" s="248"/>
      <c r="JV3" s="248"/>
      <c r="JW3" s="248"/>
      <c r="JX3" s="248"/>
      <c r="JY3" s="248"/>
      <c r="JZ3" s="248"/>
      <c r="KA3" s="248"/>
      <c r="KB3" s="248"/>
      <c r="KC3" s="248"/>
      <c r="KD3" s="248"/>
      <c r="KE3" s="248"/>
      <c r="KF3" s="248"/>
      <c r="KG3" s="248"/>
      <c r="KH3" s="248"/>
      <c r="KI3" s="248"/>
      <c r="KJ3" s="248"/>
      <c r="KK3" s="248"/>
      <c r="KL3" s="248"/>
      <c r="KM3" s="248"/>
      <c r="KN3" s="248"/>
      <c r="KO3" s="248"/>
      <c r="KP3" s="248"/>
      <c r="KQ3" s="248"/>
      <c r="KR3" s="248"/>
      <c r="KS3" s="248"/>
      <c r="KT3" s="248"/>
      <c r="KU3" s="248"/>
      <c r="KV3" s="248"/>
      <c r="KW3" s="248"/>
      <c r="KX3" s="248"/>
      <c r="KY3" s="248"/>
      <c r="KZ3" s="248"/>
      <c r="LA3" s="248"/>
      <c r="LB3" s="248"/>
      <c r="LC3" s="248"/>
      <c r="LD3" s="248"/>
      <c r="LE3" s="248"/>
      <c r="LF3" s="248"/>
      <c r="LG3" s="248"/>
      <c r="LH3" s="248"/>
      <c r="LI3" s="248"/>
      <c r="LJ3" s="248"/>
      <c r="LK3" s="248"/>
      <c r="LL3" s="248"/>
      <c r="LM3" s="248"/>
      <c r="LN3" s="248"/>
      <c r="LO3" s="248"/>
      <c r="LP3" s="248"/>
      <c r="LQ3" s="248"/>
      <c r="LR3" s="248"/>
      <c r="LS3" s="248"/>
      <c r="LT3" s="248"/>
      <c r="LU3" s="248"/>
      <c r="LV3" s="248"/>
      <c r="LW3" s="248"/>
      <c r="LX3" s="248"/>
      <c r="LY3" s="248"/>
      <c r="LZ3" s="248"/>
      <c r="MA3" s="248"/>
      <c r="MB3" s="248"/>
      <c r="MC3" s="248"/>
      <c r="MD3" s="248"/>
      <c r="ME3" s="248"/>
      <c r="MF3" s="248"/>
      <c r="MG3" s="248"/>
      <c r="MH3" s="248"/>
      <c r="MI3" s="248"/>
      <c r="MJ3" s="248"/>
      <c r="MK3" s="248"/>
      <c r="ML3" s="248"/>
      <c r="MM3" s="248"/>
      <c r="MN3" s="248"/>
      <c r="MO3" s="248"/>
      <c r="MP3" s="248"/>
      <c r="MQ3" s="248"/>
      <c r="MR3" s="248"/>
      <c r="MS3" s="248"/>
      <c r="MT3" s="248"/>
      <c r="MU3" s="248"/>
      <c r="MV3" s="248"/>
      <c r="MW3" s="248"/>
      <c r="MX3" s="248"/>
      <c r="MY3" s="248"/>
      <c r="MZ3" s="248"/>
      <c r="NA3" s="248"/>
      <c r="NB3" s="248"/>
      <c r="NC3" s="248"/>
      <c r="ND3" s="248"/>
      <c r="NE3" s="248"/>
      <c r="NF3" s="248"/>
      <c r="NG3" s="248"/>
      <c r="NH3" s="248"/>
      <c r="NI3" s="248"/>
      <c r="NJ3" s="248"/>
      <c r="NK3" s="248"/>
      <c r="NL3" s="248"/>
      <c r="NM3" s="248"/>
      <c r="NN3" s="248"/>
      <c r="NO3" s="248"/>
      <c r="NP3" s="248"/>
      <c r="NQ3" s="248"/>
      <c r="NR3" s="248"/>
      <c r="NS3" s="248"/>
      <c r="NT3" s="248"/>
      <c r="NU3" s="248"/>
      <c r="NV3" s="248"/>
      <c r="NW3" s="248"/>
      <c r="NX3" s="248"/>
      <c r="NY3" s="248"/>
      <c r="NZ3" s="248"/>
      <c r="OA3" s="248"/>
      <c r="OB3" s="248"/>
      <c r="OC3" s="248"/>
      <c r="OD3" s="248"/>
      <c r="OE3" s="248"/>
      <c r="OF3" s="248"/>
      <c r="OG3" s="248"/>
      <c r="OH3" s="248"/>
      <c r="OI3" s="248"/>
      <c r="OJ3" s="248"/>
      <c r="OK3" s="248"/>
      <c r="OL3" s="248"/>
      <c r="OM3" s="248"/>
      <c r="ON3" s="248"/>
      <c r="OO3" s="248"/>
      <c r="OP3" s="248"/>
      <c r="OQ3" s="248"/>
      <c r="OR3" s="248"/>
      <c r="OS3" s="248"/>
      <c r="OT3" s="248"/>
      <c r="OU3" s="248"/>
      <c r="OV3" s="248"/>
      <c r="OW3" s="248"/>
      <c r="OX3" s="248"/>
      <c r="OY3" s="248"/>
      <c r="OZ3" s="248"/>
      <c r="PA3" s="248"/>
      <c r="PB3" s="248"/>
      <c r="PC3" s="248"/>
      <c r="PD3" s="248"/>
      <c r="PE3" s="248"/>
      <c r="PF3" s="248"/>
      <c r="PG3" s="248"/>
      <c r="PH3" s="248"/>
      <c r="PI3" s="248"/>
      <c r="PJ3" s="248"/>
      <c r="PK3" s="248"/>
      <c r="PL3" s="248"/>
      <c r="PM3" s="248"/>
      <c r="PN3" s="248"/>
      <c r="PO3" s="248"/>
      <c r="PP3" s="248"/>
      <c r="PQ3" s="248"/>
      <c r="PR3" s="248"/>
      <c r="PS3" s="248"/>
      <c r="PT3" s="248"/>
      <c r="PU3" s="248"/>
      <c r="PV3" s="248"/>
      <c r="PW3" s="248"/>
      <c r="PX3" s="248"/>
      <c r="PY3" s="248"/>
      <c r="PZ3" s="248"/>
      <c r="QA3" s="248"/>
      <c r="QB3" s="248"/>
      <c r="QC3" s="248"/>
      <c r="QD3" s="248"/>
      <c r="QE3" s="248"/>
      <c r="QF3" s="248"/>
      <c r="QG3" s="248"/>
      <c r="QH3" s="248"/>
      <c r="QI3" s="248"/>
      <c r="QJ3" s="248"/>
      <c r="QK3" s="248"/>
      <c r="QL3" s="248"/>
      <c r="QM3" s="248"/>
      <c r="QN3" s="248"/>
      <c r="QO3" s="248"/>
      <c r="QP3" s="248"/>
      <c r="QQ3" s="248"/>
      <c r="QR3" s="248"/>
      <c r="QS3" s="248"/>
      <c r="QT3" s="248"/>
      <c r="QU3" s="248"/>
      <c r="QV3" s="248"/>
      <c r="QW3" s="248"/>
      <c r="QX3" s="248"/>
      <c r="QY3" s="248"/>
      <c r="QZ3" s="248"/>
      <c r="RA3" s="248"/>
      <c r="RB3" s="248"/>
      <c r="RC3" s="248"/>
      <c r="RD3" s="248"/>
      <c r="RE3" s="248"/>
      <c r="RF3" s="248"/>
      <c r="RG3" s="248"/>
      <c r="RH3" s="248"/>
      <c r="RI3" s="248"/>
      <c r="RJ3" s="248"/>
      <c r="RK3" s="248"/>
      <c r="RL3" s="248"/>
      <c r="RM3" s="248"/>
      <c r="RN3" s="248"/>
      <c r="RO3" s="248"/>
      <c r="RP3" s="248"/>
      <c r="RQ3" s="248"/>
      <c r="RR3" s="248"/>
      <c r="RS3" s="248"/>
      <c r="RT3" s="248"/>
      <c r="RU3" s="248"/>
      <c r="RV3" s="248"/>
      <c r="RW3" s="248"/>
      <c r="RX3" s="248"/>
      <c r="RY3" s="248"/>
      <c r="RZ3" s="248"/>
      <c r="SA3" s="248"/>
      <c r="SB3" s="248"/>
      <c r="SC3" s="248"/>
      <c r="SD3" s="248"/>
      <c r="SE3" s="248"/>
      <c r="SF3" s="248"/>
      <c r="SG3" s="248"/>
      <c r="SH3" s="248"/>
      <c r="SI3" s="248"/>
      <c r="SJ3" s="248"/>
      <c r="SK3" s="248"/>
      <c r="SL3" s="248"/>
      <c r="SM3" s="248"/>
      <c r="SN3" s="248"/>
      <c r="SO3" s="248"/>
      <c r="SP3" s="248"/>
      <c r="SQ3" s="248"/>
      <c r="SR3" s="248"/>
      <c r="SS3" s="248"/>
      <c r="ST3" s="248"/>
      <c r="SU3" s="248"/>
      <c r="SV3" s="248"/>
      <c r="SW3" s="248"/>
      <c r="SX3" s="248"/>
      <c r="SY3" s="248"/>
      <c r="SZ3" s="248"/>
      <c r="TA3" s="248"/>
      <c r="TB3" s="248"/>
      <c r="TC3" s="248"/>
      <c r="TD3" s="248"/>
      <c r="TE3" s="248"/>
      <c r="TF3" s="248"/>
      <c r="TG3" s="248"/>
      <c r="TH3" s="248"/>
      <c r="TI3" s="248"/>
      <c r="TJ3" s="248"/>
      <c r="TK3" s="248"/>
      <c r="TL3" s="248"/>
      <c r="TM3" s="248"/>
      <c r="TN3" s="248"/>
      <c r="TO3" s="248"/>
      <c r="TP3" s="248"/>
      <c r="TQ3" s="248"/>
      <c r="TR3" s="248"/>
      <c r="TS3" s="248"/>
      <c r="TT3" s="248"/>
      <c r="TU3" s="248"/>
      <c r="TV3" s="248"/>
      <c r="TW3" s="248"/>
      <c r="TX3" s="248"/>
      <c r="TY3" s="248"/>
      <c r="TZ3" s="248"/>
      <c r="UA3" s="248"/>
      <c r="UB3" s="248"/>
      <c r="UC3" s="248"/>
      <c r="UD3" s="248"/>
      <c r="UE3" s="248"/>
      <c r="UF3" s="248"/>
      <c r="UG3" s="248"/>
      <c r="UH3" s="248"/>
      <c r="UI3" s="248"/>
      <c r="UJ3" s="248"/>
      <c r="UK3" s="248"/>
      <c r="UL3" s="248"/>
      <c r="UM3" s="248"/>
      <c r="UN3" s="248"/>
      <c r="UO3" s="248"/>
      <c r="UP3" s="248"/>
      <c r="UQ3" s="248"/>
      <c r="UR3" s="248"/>
      <c r="US3" s="248"/>
      <c r="UT3" s="248"/>
      <c r="UU3" s="248"/>
      <c r="UV3" s="248"/>
      <c r="UW3" s="248"/>
      <c r="UX3" s="248"/>
      <c r="UY3" s="248"/>
      <c r="UZ3" s="248"/>
      <c r="VA3" s="248"/>
      <c r="VB3" s="248"/>
      <c r="VC3" s="248"/>
      <c r="VD3" s="248"/>
      <c r="VE3" s="248"/>
      <c r="VF3" s="248"/>
      <c r="VG3" s="248"/>
      <c r="VH3" s="248"/>
      <c r="VI3" s="248"/>
      <c r="VJ3" s="248"/>
      <c r="VK3" s="248"/>
      <c r="VL3" s="248"/>
      <c r="VM3" s="248"/>
      <c r="VN3" s="248"/>
      <c r="VO3" s="248"/>
      <c r="VP3" s="248"/>
      <c r="VQ3" s="248"/>
      <c r="VR3" s="248"/>
      <c r="VS3" s="248"/>
      <c r="VT3" s="248"/>
      <c r="VU3" s="248"/>
      <c r="VV3" s="248"/>
      <c r="VW3" s="248"/>
      <c r="VX3" s="248"/>
      <c r="VY3" s="248"/>
      <c r="VZ3" s="248"/>
      <c r="WA3" s="248"/>
      <c r="WB3" s="248"/>
      <c r="WC3" s="248"/>
      <c r="WD3" s="248"/>
      <c r="WE3" s="248"/>
      <c r="WF3" s="248"/>
      <c r="WG3" s="248"/>
      <c r="WH3" s="248"/>
      <c r="WI3" s="248"/>
      <c r="WJ3" s="248"/>
      <c r="WK3" s="248"/>
      <c r="WL3" s="248"/>
      <c r="WM3" s="248"/>
      <c r="WN3" s="248"/>
      <c r="WO3" s="248"/>
      <c r="WP3" s="248"/>
      <c r="WQ3" s="248"/>
      <c r="WR3" s="248"/>
      <c r="WS3" s="248"/>
      <c r="WT3" s="248"/>
      <c r="WU3" s="248"/>
      <c r="WV3" s="248"/>
      <c r="WW3" s="248"/>
      <c r="WX3" s="248"/>
      <c r="WY3" s="248"/>
      <c r="WZ3" s="248"/>
      <c r="XA3" s="248"/>
      <c r="XB3" s="248"/>
      <c r="XC3" s="248"/>
      <c r="XD3" s="248"/>
      <c r="XE3" s="248"/>
      <c r="XF3" s="248"/>
      <c r="XG3" s="248"/>
      <c r="XH3" s="248"/>
      <c r="XI3" s="248"/>
      <c r="XJ3" s="248"/>
      <c r="XK3" s="248"/>
      <c r="XL3" s="248"/>
      <c r="XM3" s="248"/>
      <c r="XN3" s="248"/>
      <c r="XO3" s="248"/>
      <c r="XP3" s="248"/>
      <c r="XQ3" s="248"/>
      <c r="XR3" s="248"/>
      <c r="XS3" s="248"/>
      <c r="XT3" s="248"/>
      <c r="XU3" s="248"/>
      <c r="XV3" s="248"/>
      <c r="XW3" s="248"/>
      <c r="XX3" s="248"/>
      <c r="XY3" s="248"/>
      <c r="XZ3" s="248"/>
      <c r="YA3" s="248"/>
      <c r="YB3" s="248"/>
      <c r="YC3" s="248"/>
      <c r="YD3" s="248"/>
      <c r="YE3" s="248"/>
      <c r="YF3" s="248"/>
      <c r="YG3" s="248"/>
      <c r="YH3" s="248"/>
      <c r="YI3" s="248"/>
      <c r="YJ3" s="248"/>
    </row>
    <row r="4" spans="1:660" ht="20.149999999999999" customHeight="1">
      <c r="A4" s="771" t="s">
        <v>88</v>
      </c>
      <c r="B4" s="772"/>
      <c r="C4" s="772"/>
      <c r="D4" s="772"/>
      <c r="E4" s="772"/>
      <c r="F4" s="778" t="str">
        <f>IF(Résultats!K37="","",Résultats!K37)</f>
        <v/>
      </c>
      <c r="G4" s="778"/>
      <c r="H4" s="779"/>
      <c r="I4" s="375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48"/>
      <c r="KW4" s="248"/>
      <c r="KX4" s="248"/>
      <c r="KY4" s="248"/>
      <c r="KZ4" s="248"/>
      <c r="LA4" s="248"/>
      <c r="LB4" s="248"/>
      <c r="LC4" s="248"/>
      <c r="LD4" s="248"/>
      <c r="LE4" s="248"/>
      <c r="LF4" s="248"/>
      <c r="LG4" s="248"/>
      <c r="LH4" s="248"/>
      <c r="LI4" s="248"/>
      <c r="LJ4" s="248"/>
      <c r="LK4" s="248"/>
      <c r="LL4" s="248"/>
      <c r="LM4" s="248"/>
      <c r="LN4" s="248"/>
      <c r="LO4" s="248"/>
      <c r="LP4" s="248"/>
      <c r="LQ4" s="248"/>
      <c r="LR4" s="248"/>
      <c r="LS4" s="248"/>
      <c r="LT4" s="248"/>
      <c r="LU4" s="248"/>
      <c r="LV4" s="248"/>
      <c r="LW4" s="248"/>
      <c r="LX4" s="248"/>
      <c r="LY4" s="248"/>
      <c r="LZ4" s="248"/>
      <c r="MA4" s="248"/>
      <c r="MB4" s="248"/>
      <c r="MC4" s="248"/>
      <c r="MD4" s="248"/>
      <c r="ME4" s="248"/>
      <c r="MF4" s="248"/>
      <c r="MG4" s="248"/>
      <c r="MH4" s="248"/>
      <c r="MI4" s="248"/>
      <c r="MJ4" s="248"/>
      <c r="MK4" s="248"/>
      <c r="ML4" s="248"/>
      <c r="MM4" s="248"/>
      <c r="MN4" s="248"/>
      <c r="MO4" s="248"/>
      <c r="MP4" s="248"/>
      <c r="MQ4" s="248"/>
      <c r="MR4" s="248"/>
      <c r="MS4" s="248"/>
      <c r="MT4" s="248"/>
      <c r="MU4" s="248"/>
      <c r="MV4" s="248"/>
      <c r="MW4" s="248"/>
      <c r="MX4" s="248"/>
      <c r="MY4" s="248"/>
      <c r="MZ4" s="248"/>
      <c r="NA4" s="248"/>
      <c r="NB4" s="248"/>
      <c r="NC4" s="248"/>
      <c r="ND4" s="248"/>
      <c r="NE4" s="248"/>
      <c r="NF4" s="248"/>
      <c r="NG4" s="248"/>
      <c r="NH4" s="248"/>
      <c r="NI4" s="248"/>
      <c r="NJ4" s="248"/>
      <c r="NK4" s="248"/>
      <c r="NL4" s="248"/>
      <c r="NM4" s="248"/>
      <c r="NN4" s="248"/>
      <c r="NO4" s="248"/>
      <c r="NP4" s="248"/>
      <c r="NQ4" s="248"/>
      <c r="NR4" s="248"/>
      <c r="NS4" s="248"/>
      <c r="NT4" s="248"/>
      <c r="NU4" s="248"/>
      <c r="NV4" s="248"/>
      <c r="NW4" s="248"/>
      <c r="NX4" s="248"/>
      <c r="NY4" s="248"/>
      <c r="NZ4" s="248"/>
      <c r="OA4" s="248"/>
      <c r="OB4" s="248"/>
      <c r="OC4" s="248"/>
      <c r="OD4" s="248"/>
      <c r="OE4" s="248"/>
      <c r="OF4" s="248"/>
      <c r="OG4" s="248"/>
      <c r="OH4" s="248"/>
      <c r="OI4" s="248"/>
      <c r="OJ4" s="248"/>
      <c r="OK4" s="248"/>
      <c r="OL4" s="248"/>
      <c r="OM4" s="248"/>
      <c r="ON4" s="248"/>
      <c r="OO4" s="248"/>
      <c r="OP4" s="248"/>
      <c r="OQ4" s="248"/>
      <c r="OR4" s="248"/>
      <c r="OS4" s="248"/>
      <c r="OT4" s="248"/>
      <c r="OU4" s="248"/>
      <c r="OV4" s="248"/>
      <c r="OW4" s="248"/>
      <c r="OX4" s="248"/>
      <c r="OY4" s="248"/>
      <c r="OZ4" s="248"/>
      <c r="PA4" s="248"/>
      <c r="PB4" s="248"/>
      <c r="PC4" s="248"/>
      <c r="PD4" s="248"/>
      <c r="PE4" s="248"/>
      <c r="PF4" s="248"/>
      <c r="PG4" s="248"/>
      <c r="PH4" s="248"/>
      <c r="PI4" s="248"/>
      <c r="PJ4" s="248"/>
      <c r="PK4" s="248"/>
      <c r="PL4" s="248"/>
      <c r="PM4" s="248"/>
      <c r="PN4" s="248"/>
      <c r="PO4" s="248"/>
      <c r="PP4" s="248"/>
      <c r="PQ4" s="248"/>
      <c r="PR4" s="248"/>
      <c r="PS4" s="248"/>
      <c r="PT4" s="248"/>
      <c r="PU4" s="248"/>
      <c r="PV4" s="248"/>
      <c r="PW4" s="248"/>
      <c r="PX4" s="248"/>
      <c r="PY4" s="248"/>
      <c r="PZ4" s="248"/>
      <c r="QA4" s="248"/>
      <c r="QB4" s="248"/>
      <c r="QC4" s="248"/>
      <c r="QD4" s="248"/>
      <c r="QE4" s="248"/>
      <c r="QF4" s="248"/>
      <c r="QG4" s="248"/>
      <c r="QH4" s="248"/>
      <c r="QI4" s="248"/>
      <c r="QJ4" s="248"/>
      <c r="QK4" s="248"/>
      <c r="QL4" s="248"/>
      <c r="QM4" s="248"/>
      <c r="QN4" s="248"/>
      <c r="QO4" s="248"/>
      <c r="QP4" s="248"/>
      <c r="QQ4" s="248"/>
      <c r="QR4" s="248"/>
      <c r="QS4" s="248"/>
      <c r="QT4" s="248"/>
      <c r="QU4" s="248"/>
      <c r="QV4" s="248"/>
      <c r="QW4" s="248"/>
      <c r="QX4" s="248"/>
      <c r="QY4" s="248"/>
      <c r="QZ4" s="248"/>
      <c r="RA4" s="248"/>
      <c r="RB4" s="248"/>
      <c r="RC4" s="248"/>
      <c r="RD4" s="248"/>
      <c r="RE4" s="248"/>
      <c r="RF4" s="248"/>
      <c r="RG4" s="248"/>
      <c r="RH4" s="248"/>
      <c r="RI4" s="248"/>
      <c r="RJ4" s="248"/>
      <c r="RK4" s="248"/>
      <c r="RL4" s="248"/>
      <c r="RM4" s="248"/>
      <c r="RN4" s="248"/>
      <c r="RO4" s="248"/>
      <c r="RP4" s="248"/>
      <c r="RQ4" s="248"/>
      <c r="RR4" s="248"/>
      <c r="RS4" s="248"/>
      <c r="RT4" s="248"/>
      <c r="RU4" s="248"/>
      <c r="RV4" s="248"/>
      <c r="RW4" s="248"/>
      <c r="RX4" s="248"/>
      <c r="RY4" s="248"/>
      <c r="RZ4" s="248"/>
      <c r="SA4" s="248"/>
      <c r="SB4" s="248"/>
      <c r="SC4" s="248"/>
      <c r="SD4" s="248"/>
      <c r="SE4" s="248"/>
      <c r="SF4" s="248"/>
      <c r="SG4" s="248"/>
      <c r="SH4" s="248"/>
      <c r="SI4" s="248"/>
      <c r="SJ4" s="248"/>
      <c r="SK4" s="248"/>
      <c r="SL4" s="248"/>
      <c r="SM4" s="248"/>
      <c r="SN4" s="248"/>
      <c r="SO4" s="248"/>
      <c r="SP4" s="248"/>
      <c r="SQ4" s="248"/>
      <c r="SR4" s="248"/>
      <c r="SS4" s="248"/>
      <c r="ST4" s="248"/>
      <c r="SU4" s="248"/>
      <c r="SV4" s="248"/>
      <c r="SW4" s="248"/>
      <c r="SX4" s="248"/>
      <c r="SY4" s="248"/>
      <c r="SZ4" s="248"/>
      <c r="TA4" s="248"/>
      <c r="TB4" s="248"/>
      <c r="TC4" s="248"/>
      <c r="TD4" s="248"/>
      <c r="TE4" s="248"/>
      <c r="TF4" s="248"/>
      <c r="TG4" s="248"/>
      <c r="TH4" s="248"/>
      <c r="TI4" s="248"/>
      <c r="TJ4" s="248"/>
      <c r="TK4" s="248"/>
      <c r="TL4" s="248"/>
      <c r="TM4" s="248"/>
      <c r="TN4" s="248"/>
      <c r="TO4" s="248"/>
      <c r="TP4" s="248"/>
      <c r="TQ4" s="248"/>
      <c r="TR4" s="248"/>
      <c r="TS4" s="248"/>
      <c r="TT4" s="248"/>
      <c r="TU4" s="248"/>
      <c r="TV4" s="248"/>
      <c r="TW4" s="248"/>
      <c r="TX4" s="248"/>
      <c r="TY4" s="248"/>
      <c r="TZ4" s="248"/>
      <c r="UA4" s="248"/>
      <c r="UB4" s="248"/>
      <c r="UC4" s="248"/>
      <c r="UD4" s="248"/>
      <c r="UE4" s="248"/>
      <c r="UF4" s="248"/>
      <c r="UG4" s="248"/>
      <c r="UH4" s="248"/>
      <c r="UI4" s="248"/>
      <c r="UJ4" s="248"/>
      <c r="UK4" s="248"/>
      <c r="UL4" s="248"/>
      <c r="UM4" s="248"/>
      <c r="UN4" s="248"/>
      <c r="UO4" s="248"/>
      <c r="UP4" s="248"/>
      <c r="UQ4" s="248"/>
      <c r="UR4" s="248"/>
      <c r="US4" s="248"/>
      <c r="UT4" s="248"/>
      <c r="UU4" s="248"/>
      <c r="UV4" s="248"/>
      <c r="UW4" s="248"/>
      <c r="UX4" s="248"/>
      <c r="UY4" s="248"/>
      <c r="UZ4" s="248"/>
      <c r="VA4" s="248"/>
      <c r="VB4" s="248"/>
      <c r="VC4" s="248"/>
      <c r="VD4" s="248"/>
      <c r="VE4" s="248"/>
      <c r="VF4" s="248"/>
      <c r="VG4" s="248"/>
      <c r="VH4" s="248"/>
      <c r="VI4" s="248"/>
      <c r="VJ4" s="248"/>
      <c r="VK4" s="248"/>
      <c r="VL4" s="248"/>
      <c r="VM4" s="248"/>
      <c r="VN4" s="248"/>
      <c r="VO4" s="248"/>
      <c r="VP4" s="248"/>
      <c r="VQ4" s="248"/>
      <c r="VR4" s="248"/>
      <c r="VS4" s="248"/>
      <c r="VT4" s="248"/>
      <c r="VU4" s="248"/>
      <c r="VV4" s="248"/>
      <c r="VW4" s="248"/>
      <c r="VX4" s="248"/>
      <c r="VY4" s="248"/>
      <c r="VZ4" s="248"/>
      <c r="WA4" s="248"/>
      <c r="WB4" s="248"/>
      <c r="WC4" s="248"/>
      <c r="WD4" s="248"/>
      <c r="WE4" s="248"/>
      <c r="WF4" s="248"/>
      <c r="WG4" s="248"/>
      <c r="WH4" s="248"/>
      <c r="WI4" s="248"/>
      <c r="WJ4" s="248"/>
      <c r="WK4" s="248"/>
      <c r="WL4" s="248"/>
      <c r="WM4" s="248"/>
      <c r="WN4" s="248"/>
      <c r="WO4" s="248"/>
      <c r="WP4" s="248"/>
      <c r="WQ4" s="248"/>
      <c r="WR4" s="248"/>
      <c r="WS4" s="248"/>
      <c r="WT4" s="248"/>
      <c r="WU4" s="248"/>
      <c r="WV4" s="248"/>
      <c r="WW4" s="248"/>
      <c r="WX4" s="248"/>
      <c r="WY4" s="248"/>
      <c r="WZ4" s="248"/>
      <c r="XA4" s="248"/>
      <c r="XB4" s="248"/>
      <c r="XC4" s="248"/>
      <c r="XD4" s="248"/>
      <c r="XE4" s="248"/>
      <c r="XF4" s="248"/>
      <c r="XG4" s="248"/>
      <c r="XH4" s="248"/>
      <c r="XI4" s="248"/>
      <c r="XJ4" s="248"/>
      <c r="XK4" s="248"/>
      <c r="XL4" s="248"/>
      <c r="XM4" s="248"/>
      <c r="XN4" s="248"/>
      <c r="XO4" s="248"/>
      <c r="XP4" s="248"/>
      <c r="XQ4" s="248"/>
      <c r="XR4" s="248"/>
      <c r="XS4" s="248"/>
      <c r="XT4" s="248"/>
      <c r="XU4" s="248"/>
      <c r="XV4" s="248"/>
      <c r="XW4" s="248"/>
      <c r="XX4" s="248"/>
      <c r="XY4" s="248"/>
      <c r="XZ4" s="248"/>
      <c r="YA4" s="248"/>
      <c r="YB4" s="248"/>
      <c r="YC4" s="248"/>
      <c r="YD4" s="248"/>
      <c r="YE4" s="248"/>
      <c r="YF4" s="248"/>
      <c r="YG4" s="248"/>
      <c r="YH4" s="248"/>
      <c r="YI4" s="248"/>
      <c r="YJ4" s="248"/>
    </row>
    <row r="5" spans="1:660" ht="16.5" customHeight="1">
      <c r="A5" s="754"/>
      <c r="B5" s="755"/>
      <c r="C5" s="755"/>
      <c r="D5" s="755"/>
      <c r="E5" s="755"/>
      <c r="F5" s="755"/>
      <c r="G5" s="755"/>
      <c r="H5" s="756"/>
      <c r="I5" s="376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  <c r="IE5" s="248"/>
      <c r="IF5" s="248"/>
      <c r="IG5" s="248"/>
      <c r="IH5" s="248"/>
      <c r="II5" s="248"/>
      <c r="IJ5" s="248"/>
      <c r="IK5" s="248"/>
      <c r="IL5" s="248"/>
      <c r="IM5" s="248"/>
      <c r="IN5" s="248"/>
      <c r="IO5" s="248"/>
      <c r="IP5" s="248"/>
      <c r="IQ5" s="248"/>
      <c r="IR5" s="248"/>
      <c r="IS5" s="248"/>
      <c r="IT5" s="248"/>
      <c r="IU5" s="248"/>
      <c r="IV5" s="248"/>
      <c r="IW5" s="248"/>
      <c r="IX5" s="248"/>
      <c r="IY5" s="248"/>
      <c r="IZ5" s="248"/>
      <c r="JA5" s="248"/>
      <c r="JB5" s="248"/>
      <c r="JC5" s="248"/>
      <c r="JD5" s="248"/>
      <c r="JE5" s="248"/>
      <c r="JF5" s="248"/>
      <c r="JG5" s="248"/>
      <c r="JH5" s="248"/>
      <c r="JI5" s="248"/>
      <c r="JJ5" s="248"/>
      <c r="JK5" s="248"/>
      <c r="JL5" s="248"/>
      <c r="JM5" s="248"/>
      <c r="JN5" s="248"/>
      <c r="JO5" s="248"/>
      <c r="JP5" s="248"/>
      <c r="JQ5" s="248"/>
      <c r="JR5" s="248"/>
      <c r="JS5" s="248"/>
      <c r="JT5" s="248"/>
      <c r="JU5" s="248"/>
      <c r="JV5" s="248"/>
      <c r="JW5" s="248"/>
      <c r="JX5" s="248"/>
      <c r="JY5" s="248"/>
      <c r="JZ5" s="248"/>
      <c r="KA5" s="248"/>
      <c r="KB5" s="248"/>
      <c r="KC5" s="248"/>
      <c r="KD5" s="248"/>
      <c r="KE5" s="248"/>
      <c r="KF5" s="248"/>
      <c r="KG5" s="248"/>
      <c r="KH5" s="248"/>
      <c r="KI5" s="248"/>
      <c r="KJ5" s="248"/>
      <c r="KK5" s="248"/>
      <c r="KL5" s="248"/>
      <c r="KM5" s="248"/>
      <c r="KN5" s="248"/>
      <c r="KO5" s="248"/>
      <c r="KP5" s="248"/>
      <c r="KQ5" s="248"/>
      <c r="KR5" s="248"/>
      <c r="KS5" s="248"/>
      <c r="KT5" s="248"/>
      <c r="KU5" s="248"/>
      <c r="KV5" s="248"/>
      <c r="KW5" s="248"/>
      <c r="KX5" s="248"/>
      <c r="KY5" s="248"/>
      <c r="KZ5" s="248"/>
      <c r="LA5" s="248"/>
      <c r="LB5" s="248"/>
      <c r="LC5" s="248"/>
      <c r="LD5" s="248"/>
      <c r="LE5" s="248"/>
      <c r="LF5" s="248"/>
      <c r="LG5" s="248"/>
      <c r="LH5" s="248"/>
      <c r="LI5" s="248"/>
      <c r="LJ5" s="248"/>
      <c r="LK5" s="248"/>
      <c r="LL5" s="248"/>
      <c r="LM5" s="248"/>
      <c r="LN5" s="248"/>
      <c r="LO5" s="248"/>
      <c r="LP5" s="248"/>
      <c r="LQ5" s="248"/>
      <c r="LR5" s="248"/>
      <c r="LS5" s="248"/>
      <c r="LT5" s="248"/>
      <c r="LU5" s="248"/>
      <c r="LV5" s="248"/>
      <c r="LW5" s="248"/>
      <c r="LX5" s="248"/>
      <c r="LY5" s="248"/>
      <c r="LZ5" s="248"/>
      <c r="MA5" s="248"/>
      <c r="MB5" s="248"/>
      <c r="MC5" s="248"/>
      <c r="MD5" s="248"/>
      <c r="ME5" s="248"/>
      <c r="MF5" s="248"/>
      <c r="MG5" s="248"/>
      <c r="MH5" s="248"/>
      <c r="MI5" s="248"/>
      <c r="MJ5" s="248"/>
      <c r="MK5" s="248"/>
      <c r="ML5" s="248"/>
      <c r="MM5" s="248"/>
      <c r="MN5" s="248"/>
      <c r="MO5" s="248"/>
      <c r="MP5" s="248"/>
      <c r="MQ5" s="248"/>
      <c r="MR5" s="248"/>
      <c r="MS5" s="248"/>
      <c r="MT5" s="248"/>
      <c r="MU5" s="248"/>
      <c r="MV5" s="248"/>
      <c r="MW5" s="248"/>
      <c r="MX5" s="248"/>
      <c r="MY5" s="248"/>
      <c r="MZ5" s="248"/>
      <c r="NA5" s="248"/>
      <c r="NB5" s="248"/>
      <c r="NC5" s="248"/>
      <c r="ND5" s="248"/>
      <c r="NE5" s="248"/>
      <c r="NF5" s="248"/>
      <c r="NG5" s="248"/>
      <c r="NH5" s="248"/>
      <c r="NI5" s="248"/>
      <c r="NJ5" s="248"/>
      <c r="NK5" s="248"/>
      <c r="NL5" s="248"/>
      <c r="NM5" s="248"/>
      <c r="NN5" s="248"/>
      <c r="NO5" s="248"/>
      <c r="NP5" s="248"/>
      <c r="NQ5" s="248"/>
      <c r="NR5" s="248"/>
      <c r="NS5" s="248"/>
      <c r="NT5" s="248"/>
      <c r="NU5" s="248"/>
      <c r="NV5" s="248"/>
      <c r="NW5" s="248"/>
      <c r="NX5" s="248"/>
      <c r="NY5" s="248"/>
      <c r="NZ5" s="248"/>
      <c r="OA5" s="248"/>
      <c r="OB5" s="248"/>
      <c r="OC5" s="248"/>
      <c r="OD5" s="248"/>
      <c r="OE5" s="248"/>
      <c r="OF5" s="248"/>
      <c r="OG5" s="248"/>
      <c r="OH5" s="248"/>
      <c r="OI5" s="248"/>
      <c r="OJ5" s="248"/>
      <c r="OK5" s="248"/>
      <c r="OL5" s="248"/>
      <c r="OM5" s="248"/>
      <c r="ON5" s="248"/>
      <c r="OO5" s="248"/>
      <c r="OP5" s="248"/>
      <c r="OQ5" s="248"/>
      <c r="OR5" s="248"/>
      <c r="OS5" s="248"/>
      <c r="OT5" s="248"/>
      <c r="OU5" s="248"/>
      <c r="OV5" s="248"/>
      <c r="OW5" s="248"/>
      <c r="OX5" s="248"/>
      <c r="OY5" s="248"/>
      <c r="OZ5" s="248"/>
      <c r="PA5" s="248"/>
      <c r="PB5" s="248"/>
      <c r="PC5" s="248"/>
      <c r="PD5" s="248"/>
      <c r="PE5" s="248"/>
      <c r="PF5" s="248"/>
      <c r="PG5" s="248"/>
      <c r="PH5" s="248"/>
      <c r="PI5" s="248"/>
      <c r="PJ5" s="248"/>
      <c r="PK5" s="248"/>
      <c r="PL5" s="248"/>
      <c r="PM5" s="248"/>
      <c r="PN5" s="248"/>
      <c r="PO5" s="248"/>
      <c r="PP5" s="248"/>
      <c r="PQ5" s="248"/>
      <c r="PR5" s="248"/>
      <c r="PS5" s="248"/>
      <c r="PT5" s="248"/>
      <c r="PU5" s="248"/>
      <c r="PV5" s="248"/>
      <c r="PW5" s="248"/>
      <c r="PX5" s="248"/>
      <c r="PY5" s="248"/>
      <c r="PZ5" s="248"/>
      <c r="QA5" s="248"/>
      <c r="QB5" s="248"/>
      <c r="QC5" s="248"/>
      <c r="QD5" s="248"/>
      <c r="QE5" s="248"/>
      <c r="QF5" s="248"/>
      <c r="QG5" s="248"/>
      <c r="QH5" s="248"/>
      <c r="QI5" s="248"/>
      <c r="QJ5" s="248"/>
      <c r="QK5" s="248"/>
      <c r="QL5" s="248"/>
      <c r="QM5" s="248"/>
      <c r="QN5" s="248"/>
      <c r="QO5" s="248"/>
      <c r="QP5" s="248"/>
      <c r="QQ5" s="248"/>
      <c r="QR5" s="248"/>
      <c r="QS5" s="248"/>
      <c r="QT5" s="248"/>
      <c r="QU5" s="248"/>
      <c r="QV5" s="248"/>
      <c r="QW5" s="248"/>
      <c r="QX5" s="248"/>
      <c r="QY5" s="248"/>
      <c r="QZ5" s="248"/>
      <c r="RA5" s="248"/>
      <c r="RB5" s="248"/>
      <c r="RC5" s="248"/>
      <c r="RD5" s="248"/>
      <c r="RE5" s="248"/>
      <c r="RF5" s="248"/>
      <c r="RG5" s="248"/>
      <c r="RH5" s="248"/>
      <c r="RI5" s="248"/>
      <c r="RJ5" s="248"/>
      <c r="RK5" s="248"/>
      <c r="RL5" s="248"/>
      <c r="RM5" s="248"/>
      <c r="RN5" s="248"/>
      <c r="RO5" s="248"/>
      <c r="RP5" s="248"/>
      <c r="RQ5" s="248"/>
      <c r="RR5" s="248"/>
      <c r="RS5" s="248"/>
      <c r="RT5" s="248"/>
      <c r="RU5" s="248"/>
      <c r="RV5" s="248"/>
      <c r="RW5" s="248"/>
      <c r="RX5" s="248"/>
      <c r="RY5" s="248"/>
      <c r="RZ5" s="248"/>
      <c r="SA5" s="248"/>
      <c r="SB5" s="248"/>
      <c r="SC5" s="248"/>
      <c r="SD5" s="248"/>
      <c r="SE5" s="248"/>
      <c r="SF5" s="248"/>
      <c r="SG5" s="248"/>
      <c r="SH5" s="248"/>
      <c r="SI5" s="248"/>
      <c r="SJ5" s="248"/>
      <c r="SK5" s="248"/>
      <c r="SL5" s="248"/>
      <c r="SM5" s="248"/>
      <c r="SN5" s="248"/>
      <c r="SO5" s="248"/>
      <c r="SP5" s="248"/>
      <c r="SQ5" s="248"/>
      <c r="SR5" s="248"/>
      <c r="SS5" s="248"/>
      <c r="ST5" s="248"/>
      <c r="SU5" s="248"/>
      <c r="SV5" s="248"/>
      <c r="SW5" s="248"/>
      <c r="SX5" s="248"/>
      <c r="SY5" s="248"/>
      <c r="SZ5" s="248"/>
      <c r="TA5" s="248"/>
      <c r="TB5" s="248"/>
      <c r="TC5" s="248"/>
      <c r="TD5" s="248"/>
      <c r="TE5" s="248"/>
      <c r="TF5" s="248"/>
      <c r="TG5" s="248"/>
      <c r="TH5" s="248"/>
      <c r="TI5" s="248"/>
      <c r="TJ5" s="248"/>
      <c r="TK5" s="248"/>
      <c r="TL5" s="248"/>
      <c r="TM5" s="248"/>
      <c r="TN5" s="248"/>
      <c r="TO5" s="248"/>
      <c r="TP5" s="248"/>
      <c r="TQ5" s="248"/>
      <c r="TR5" s="248"/>
      <c r="TS5" s="248"/>
      <c r="TT5" s="248"/>
      <c r="TU5" s="248"/>
      <c r="TV5" s="248"/>
      <c r="TW5" s="248"/>
      <c r="TX5" s="248"/>
      <c r="TY5" s="248"/>
      <c r="TZ5" s="248"/>
      <c r="UA5" s="248"/>
      <c r="UB5" s="248"/>
      <c r="UC5" s="248"/>
      <c r="UD5" s="248"/>
      <c r="UE5" s="248"/>
      <c r="UF5" s="248"/>
      <c r="UG5" s="248"/>
      <c r="UH5" s="248"/>
      <c r="UI5" s="248"/>
      <c r="UJ5" s="248"/>
      <c r="UK5" s="248"/>
      <c r="UL5" s="248"/>
      <c r="UM5" s="248"/>
      <c r="UN5" s="248"/>
      <c r="UO5" s="248"/>
      <c r="UP5" s="248"/>
      <c r="UQ5" s="248"/>
      <c r="UR5" s="248"/>
      <c r="US5" s="248"/>
      <c r="UT5" s="248"/>
      <c r="UU5" s="248"/>
      <c r="UV5" s="248"/>
      <c r="UW5" s="248"/>
      <c r="UX5" s="248"/>
      <c r="UY5" s="248"/>
      <c r="UZ5" s="248"/>
      <c r="VA5" s="248"/>
      <c r="VB5" s="248"/>
      <c r="VC5" s="248"/>
      <c r="VD5" s="248"/>
      <c r="VE5" s="248"/>
      <c r="VF5" s="248"/>
      <c r="VG5" s="248"/>
      <c r="VH5" s="248"/>
      <c r="VI5" s="248"/>
      <c r="VJ5" s="248"/>
      <c r="VK5" s="248"/>
      <c r="VL5" s="248"/>
      <c r="VM5" s="248"/>
      <c r="VN5" s="248"/>
      <c r="VO5" s="248"/>
      <c r="VP5" s="248"/>
      <c r="VQ5" s="248"/>
      <c r="VR5" s="248"/>
      <c r="VS5" s="248"/>
      <c r="VT5" s="248"/>
      <c r="VU5" s="248"/>
      <c r="VV5" s="248"/>
      <c r="VW5" s="248"/>
      <c r="VX5" s="248"/>
      <c r="VY5" s="248"/>
      <c r="VZ5" s="248"/>
      <c r="WA5" s="248"/>
      <c r="WB5" s="248"/>
      <c r="WC5" s="248"/>
      <c r="WD5" s="248"/>
      <c r="WE5" s="248"/>
      <c r="WF5" s="248"/>
      <c r="WG5" s="248"/>
      <c r="WH5" s="248"/>
      <c r="WI5" s="248"/>
      <c r="WJ5" s="248"/>
      <c r="WK5" s="248"/>
      <c r="WL5" s="248"/>
      <c r="WM5" s="248"/>
      <c r="WN5" s="248"/>
      <c r="WO5" s="248"/>
      <c r="WP5" s="248"/>
      <c r="WQ5" s="248"/>
      <c r="WR5" s="248"/>
      <c r="WS5" s="248"/>
      <c r="WT5" s="248"/>
      <c r="WU5" s="248"/>
      <c r="WV5" s="248"/>
      <c r="WW5" s="248"/>
      <c r="WX5" s="248"/>
      <c r="WY5" s="248"/>
      <c r="WZ5" s="248"/>
      <c r="XA5" s="248"/>
      <c r="XB5" s="248"/>
      <c r="XC5" s="248"/>
      <c r="XD5" s="248"/>
      <c r="XE5" s="248"/>
      <c r="XF5" s="248"/>
      <c r="XG5" s="248"/>
      <c r="XH5" s="248"/>
      <c r="XI5" s="248"/>
      <c r="XJ5" s="248"/>
      <c r="XK5" s="248"/>
      <c r="XL5" s="248"/>
      <c r="XM5" s="248"/>
      <c r="XN5" s="248"/>
      <c r="XO5" s="248"/>
      <c r="XP5" s="248"/>
      <c r="XQ5" s="248"/>
      <c r="XR5" s="248"/>
      <c r="XS5" s="248"/>
      <c r="XT5" s="248"/>
      <c r="XU5" s="248"/>
      <c r="XV5" s="248"/>
      <c r="XW5" s="248"/>
      <c r="XX5" s="248"/>
      <c r="XY5" s="248"/>
      <c r="XZ5" s="248"/>
      <c r="YA5" s="248"/>
      <c r="YB5" s="248"/>
      <c r="YC5" s="248"/>
      <c r="YD5" s="248"/>
      <c r="YE5" s="248"/>
      <c r="YF5" s="248"/>
      <c r="YG5" s="248"/>
      <c r="YH5" s="248"/>
      <c r="YI5" s="248"/>
      <c r="YJ5" s="248"/>
    </row>
    <row r="6" spans="1:660" ht="20.25" customHeight="1">
      <c r="A6" s="773" t="s">
        <v>87</v>
      </c>
      <c r="B6" s="774"/>
      <c r="C6" s="774"/>
      <c r="D6" s="774"/>
      <c r="E6" s="774"/>
      <c r="F6" s="774"/>
      <c r="G6" s="774"/>
      <c r="H6" s="775"/>
      <c r="I6" s="400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  <c r="DM6" s="248"/>
      <c r="DN6" s="248"/>
      <c r="DO6" s="248"/>
      <c r="DP6" s="248"/>
      <c r="DQ6" s="248"/>
      <c r="DR6" s="248"/>
      <c r="DS6" s="248"/>
      <c r="DT6" s="248"/>
      <c r="DU6" s="248"/>
      <c r="DV6" s="248"/>
      <c r="DW6" s="248"/>
      <c r="DX6" s="248"/>
      <c r="DY6" s="248"/>
      <c r="DZ6" s="248"/>
      <c r="EA6" s="248"/>
      <c r="EB6" s="248"/>
      <c r="EC6" s="248"/>
      <c r="ED6" s="248"/>
      <c r="EE6" s="248"/>
      <c r="EF6" s="248"/>
      <c r="EG6" s="248"/>
      <c r="EH6" s="248"/>
      <c r="EI6" s="248"/>
      <c r="EJ6" s="248"/>
      <c r="EK6" s="248"/>
      <c r="EL6" s="248"/>
      <c r="EM6" s="248"/>
      <c r="EN6" s="248"/>
      <c r="EO6" s="248"/>
      <c r="EP6" s="248"/>
      <c r="EQ6" s="248"/>
      <c r="ER6" s="248"/>
      <c r="ES6" s="248"/>
      <c r="ET6" s="248"/>
      <c r="EU6" s="248"/>
      <c r="EV6" s="248"/>
      <c r="EW6" s="248"/>
      <c r="EX6" s="248"/>
      <c r="EY6" s="248"/>
      <c r="EZ6" s="248"/>
      <c r="FA6" s="248"/>
      <c r="FB6" s="248"/>
      <c r="FC6" s="248"/>
      <c r="FD6" s="248"/>
      <c r="FE6" s="248"/>
      <c r="FF6" s="248"/>
      <c r="FG6" s="248"/>
      <c r="FH6" s="248"/>
      <c r="FI6" s="248"/>
      <c r="FJ6" s="248"/>
      <c r="FK6" s="248"/>
      <c r="FL6" s="248"/>
      <c r="FM6" s="248"/>
      <c r="FN6" s="248"/>
      <c r="FO6" s="248"/>
      <c r="FP6" s="248"/>
      <c r="FQ6" s="248"/>
      <c r="FR6" s="248"/>
      <c r="FS6" s="248"/>
      <c r="FT6" s="248"/>
      <c r="FU6" s="248"/>
      <c r="FV6" s="248"/>
      <c r="FW6" s="248"/>
      <c r="FX6" s="248"/>
      <c r="FY6" s="248"/>
      <c r="FZ6" s="248"/>
      <c r="GA6" s="248"/>
      <c r="GB6" s="248"/>
      <c r="GC6" s="248"/>
      <c r="GD6" s="248"/>
      <c r="GE6" s="248"/>
      <c r="GF6" s="248"/>
      <c r="GG6" s="248"/>
      <c r="GH6" s="248"/>
      <c r="GI6" s="248"/>
      <c r="GJ6" s="248"/>
      <c r="GK6" s="248"/>
      <c r="GL6" s="248"/>
      <c r="GM6" s="248"/>
      <c r="GN6" s="248"/>
      <c r="GO6" s="248"/>
      <c r="GP6" s="248"/>
      <c r="GQ6" s="248"/>
      <c r="GR6" s="248"/>
      <c r="GS6" s="248"/>
      <c r="GT6" s="248"/>
      <c r="GU6" s="248"/>
      <c r="GV6" s="248"/>
      <c r="GW6" s="248"/>
      <c r="GX6" s="248"/>
      <c r="GY6" s="248"/>
      <c r="GZ6" s="248"/>
      <c r="HA6" s="248"/>
      <c r="HB6" s="248"/>
      <c r="HC6" s="248"/>
      <c r="HD6" s="248"/>
      <c r="HE6" s="248"/>
      <c r="HF6" s="248"/>
      <c r="HG6" s="248"/>
      <c r="HH6" s="248"/>
      <c r="HI6" s="248"/>
      <c r="HJ6" s="248"/>
      <c r="HK6" s="248"/>
      <c r="HL6" s="248"/>
      <c r="HM6" s="248"/>
      <c r="HN6" s="248"/>
      <c r="HO6" s="248"/>
      <c r="HP6" s="248"/>
      <c r="HQ6" s="248"/>
      <c r="HR6" s="248"/>
      <c r="HS6" s="248"/>
      <c r="HT6" s="248"/>
      <c r="HU6" s="248"/>
      <c r="HV6" s="248"/>
      <c r="HW6" s="248"/>
      <c r="HX6" s="248"/>
      <c r="HY6" s="248"/>
      <c r="HZ6" s="248"/>
      <c r="IA6" s="248"/>
      <c r="IB6" s="248"/>
      <c r="IC6" s="248"/>
      <c r="ID6" s="248"/>
      <c r="IE6" s="248"/>
      <c r="IF6" s="248"/>
      <c r="IG6" s="248"/>
      <c r="IH6" s="248"/>
      <c r="II6" s="248"/>
      <c r="IJ6" s="248"/>
      <c r="IK6" s="248"/>
      <c r="IL6" s="248"/>
      <c r="IM6" s="248"/>
      <c r="IN6" s="248"/>
      <c r="IO6" s="248"/>
      <c r="IP6" s="248"/>
      <c r="IQ6" s="248"/>
      <c r="IR6" s="248"/>
      <c r="IS6" s="248"/>
      <c r="IT6" s="248"/>
      <c r="IU6" s="248"/>
      <c r="IV6" s="248"/>
      <c r="IW6" s="248"/>
      <c r="IX6" s="248"/>
      <c r="IY6" s="248"/>
      <c r="IZ6" s="248"/>
      <c r="JA6" s="248"/>
      <c r="JB6" s="248"/>
      <c r="JC6" s="248"/>
      <c r="JD6" s="248"/>
      <c r="JE6" s="248"/>
      <c r="JF6" s="248"/>
      <c r="JG6" s="248"/>
      <c r="JH6" s="248"/>
      <c r="JI6" s="248"/>
      <c r="JJ6" s="248"/>
      <c r="JK6" s="248"/>
      <c r="JL6" s="248"/>
      <c r="JM6" s="248"/>
      <c r="JN6" s="248"/>
      <c r="JO6" s="248"/>
      <c r="JP6" s="248"/>
      <c r="JQ6" s="248"/>
      <c r="JR6" s="248"/>
      <c r="JS6" s="248"/>
      <c r="JT6" s="248"/>
      <c r="JU6" s="248"/>
      <c r="JV6" s="248"/>
      <c r="JW6" s="248"/>
      <c r="JX6" s="248"/>
      <c r="JY6" s="248"/>
      <c r="JZ6" s="248"/>
      <c r="KA6" s="248"/>
      <c r="KB6" s="248"/>
      <c r="KC6" s="248"/>
      <c r="KD6" s="248"/>
      <c r="KE6" s="248"/>
      <c r="KF6" s="248"/>
      <c r="KG6" s="248"/>
      <c r="KH6" s="248"/>
      <c r="KI6" s="248"/>
      <c r="KJ6" s="248"/>
      <c r="KK6" s="248"/>
      <c r="KL6" s="248"/>
      <c r="KM6" s="248"/>
      <c r="KN6" s="248"/>
      <c r="KO6" s="248"/>
      <c r="KP6" s="248"/>
      <c r="KQ6" s="248"/>
      <c r="KR6" s="248"/>
      <c r="KS6" s="248"/>
      <c r="KT6" s="248"/>
      <c r="KU6" s="248"/>
      <c r="KV6" s="248"/>
      <c r="KW6" s="248"/>
      <c r="KX6" s="248"/>
      <c r="KY6" s="248"/>
      <c r="KZ6" s="248"/>
      <c r="LA6" s="248"/>
      <c r="LB6" s="248"/>
      <c r="LC6" s="248"/>
      <c r="LD6" s="248"/>
      <c r="LE6" s="248"/>
      <c r="LF6" s="248"/>
      <c r="LG6" s="248"/>
      <c r="LH6" s="248"/>
      <c r="LI6" s="248"/>
      <c r="LJ6" s="248"/>
      <c r="LK6" s="248"/>
      <c r="LL6" s="248"/>
      <c r="LM6" s="248"/>
      <c r="LN6" s="248"/>
      <c r="LO6" s="248"/>
      <c r="LP6" s="248"/>
      <c r="LQ6" s="248"/>
      <c r="LR6" s="248"/>
      <c r="LS6" s="248"/>
      <c r="LT6" s="248"/>
      <c r="LU6" s="248"/>
      <c r="LV6" s="248"/>
      <c r="LW6" s="248"/>
      <c r="LX6" s="248"/>
      <c r="LY6" s="248"/>
      <c r="LZ6" s="248"/>
      <c r="MA6" s="248"/>
      <c r="MB6" s="248"/>
      <c r="MC6" s="248"/>
      <c r="MD6" s="248"/>
      <c r="ME6" s="248"/>
      <c r="MF6" s="248"/>
      <c r="MG6" s="248"/>
      <c r="MH6" s="248"/>
      <c r="MI6" s="248"/>
      <c r="MJ6" s="248"/>
      <c r="MK6" s="248"/>
      <c r="ML6" s="248"/>
      <c r="MM6" s="248"/>
      <c r="MN6" s="248"/>
      <c r="MO6" s="248"/>
      <c r="MP6" s="248"/>
      <c r="MQ6" s="248"/>
      <c r="MR6" s="248"/>
      <c r="MS6" s="248"/>
      <c r="MT6" s="248"/>
      <c r="MU6" s="248"/>
      <c r="MV6" s="248"/>
      <c r="MW6" s="248"/>
      <c r="MX6" s="248"/>
      <c r="MY6" s="248"/>
      <c r="MZ6" s="248"/>
      <c r="NA6" s="248"/>
      <c r="NB6" s="248"/>
      <c r="NC6" s="248"/>
      <c r="ND6" s="248"/>
      <c r="NE6" s="248"/>
      <c r="NF6" s="248"/>
      <c r="NG6" s="248"/>
      <c r="NH6" s="248"/>
      <c r="NI6" s="248"/>
      <c r="NJ6" s="248"/>
      <c r="NK6" s="248"/>
      <c r="NL6" s="248"/>
      <c r="NM6" s="248"/>
      <c r="NN6" s="248"/>
      <c r="NO6" s="248"/>
      <c r="NP6" s="248"/>
      <c r="NQ6" s="248"/>
      <c r="NR6" s="248"/>
      <c r="NS6" s="248"/>
      <c r="NT6" s="248"/>
      <c r="NU6" s="248"/>
      <c r="NV6" s="248"/>
      <c r="NW6" s="248"/>
      <c r="NX6" s="248"/>
      <c r="NY6" s="248"/>
      <c r="NZ6" s="248"/>
      <c r="OA6" s="248"/>
      <c r="OB6" s="248"/>
      <c r="OC6" s="248"/>
      <c r="OD6" s="248"/>
      <c r="OE6" s="248"/>
      <c r="OF6" s="248"/>
      <c r="OG6" s="248"/>
      <c r="OH6" s="248"/>
      <c r="OI6" s="248"/>
      <c r="OJ6" s="248"/>
      <c r="OK6" s="248"/>
      <c r="OL6" s="248"/>
      <c r="OM6" s="248"/>
      <c r="ON6" s="248"/>
      <c r="OO6" s="248"/>
      <c r="OP6" s="248"/>
      <c r="OQ6" s="248"/>
      <c r="OR6" s="248"/>
      <c r="OS6" s="248"/>
      <c r="OT6" s="248"/>
      <c r="OU6" s="248"/>
      <c r="OV6" s="248"/>
      <c r="OW6" s="248"/>
      <c r="OX6" s="248"/>
      <c r="OY6" s="248"/>
      <c r="OZ6" s="248"/>
      <c r="PA6" s="248"/>
      <c r="PB6" s="248"/>
      <c r="PC6" s="248"/>
      <c r="PD6" s="248"/>
      <c r="PE6" s="248"/>
      <c r="PF6" s="248"/>
      <c r="PG6" s="248"/>
      <c r="PH6" s="248"/>
      <c r="PI6" s="248"/>
      <c r="PJ6" s="248"/>
      <c r="PK6" s="248"/>
      <c r="PL6" s="248"/>
      <c r="PM6" s="248"/>
      <c r="PN6" s="248"/>
      <c r="PO6" s="248"/>
      <c r="PP6" s="248"/>
      <c r="PQ6" s="248"/>
      <c r="PR6" s="248"/>
      <c r="PS6" s="248"/>
      <c r="PT6" s="248"/>
      <c r="PU6" s="248"/>
      <c r="PV6" s="248"/>
      <c r="PW6" s="248"/>
      <c r="PX6" s="248"/>
      <c r="PY6" s="248"/>
      <c r="PZ6" s="248"/>
      <c r="QA6" s="248"/>
      <c r="QB6" s="248"/>
      <c r="QC6" s="248"/>
      <c r="QD6" s="248"/>
      <c r="QE6" s="248"/>
      <c r="QF6" s="248"/>
      <c r="QG6" s="248"/>
      <c r="QH6" s="248"/>
      <c r="QI6" s="248"/>
      <c r="QJ6" s="248"/>
      <c r="QK6" s="248"/>
      <c r="QL6" s="248"/>
      <c r="QM6" s="248"/>
      <c r="QN6" s="248"/>
      <c r="QO6" s="248"/>
      <c r="QP6" s="248"/>
      <c r="QQ6" s="248"/>
      <c r="QR6" s="248"/>
      <c r="QS6" s="248"/>
      <c r="QT6" s="248"/>
      <c r="QU6" s="248"/>
      <c r="QV6" s="248"/>
      <c r="QW6" s="248"/>
      <c r="QX6" s="248"/>
      <c r="QY6" s="248"/>
      <c r="QZ6" s="248"/>
      <c r="RA6" s="248"/>
      <c r="RB6" s="248"/>
      <c r="RC6" s="248"/>
      <c r="RD6" s="248"/>
      <c r="RE6" s="248"/>
      <c r="RF6" s="248"/>
      <c r="RG6" s="248"/>
      <c r="RH6" s="248"/>
      <c r="RI6" s="248"/>
      <c r="RJ6" s="248"/>
      <c r="RK6" s="248"/>
      <c r="RL6" s="248"/>
      <c r="RM6" s="248"/>
      <c r="RN6" s="248"/>
      <c r="RO6" s="248"/>
      <c r="RP6" s="248"/>
      <c r="RQ6" s="248"/>
      <c r="RR6" s="248"/>
      <c r="RS6" s="248"/>
      <c r="RT6" s="248"/>
      <c r="RU6" s="248"/>
      <c r="RV6" s="248"/>
      <c r="RW6" s="248"/>
      <c r="RX6" s="248"/>
      <c r="RY6" s="248"/>
      <c r="RZ6" s="248"/>
      <c r="SA6" s="248"/>
      <c r="SB6" s="248"/>
      <c r="SC6" s="248"/>
      <c r="SD6" s="248"/>
      <c r="SE6" s="248"/>
      <c r="SF6" s="248"/>
      <c r="SG6" s="248"/>
      <c r="SH6" s="248"/>
      <c r="SI6" s="248"/>
      <c r="SJ6" s="248"/>
      <c r="SK6" s="248"/>
      <c r="SL6" s="248"/>
      <c r="SM6" s="248"/>
      <c r="SN6" s="248"/>
      <c r="SO6" s="248"/>
      <c r="SP6" s="248"/>
      <c r="SQ6" s="248"/>
      <c r="SR6" s="248"/>
      <c r="SS6" s="248"/>
      <c r="ST6" s="248"/>
      <c r="SU6" s="248"/>
      <c r="SV6" s="248"/>
      <c r="SW6" s="248"/>
      <c r="SX6" s="248"/>
      <c r="SY6" s="248"/>
      <c r="SZ6" s="248"/>
      <c r="TA6" s="248"/>
      <c r="TB6" s="248"/>
      <c r="TC6" s="248"/>
      <c r="TD6" s="248"/>
      <c r="TE6" s="248"/>
      <c r="TF6" s="248"/>
      <c r="TG6" s="248"/>
      <c r="TH6" s="248"/>
      <c r="TI6" s="248"/>
      <c r="TJ6" s="248"/>
      <c r="TK6" s="248"/>
      <c r="TL6" s="248"/>
      <c r="TM6" s="248"/>
      <c r="TN6" s="248"/>
      <c r="TO6" s="248"/>
      <c r="TP6" s="248"/>
      <c r="TQ6" s="248"/>
      <c r="TR6" s="248"/>
      <c r="TS6" s="248"/>
      <c r="TT6" s="248"/>
      <c r="TU6" s="248"/>
      <c r="TV6" s="248"/>
      <c r="TW6" s="248"/>
      <c r="TX6" s="248"/>
      <c r="TY6" s="248"/>
      <c r="TZ6" s="248"/>
      <c r="UA6" s="248"/>
      <c r="UB6" s="248"/>
      <c r="UC6" s="248"/>
      <c r="UD6" s="248"/>
      <c r="UE6" s="248"/>
      <c r="UF6" s="248"/>
      <c r="UG6" s="248"/>
      <c r="UH6" s="248"/>
      <c r="UI6" s="248"/>
      <c r="UJ6" s="248"/>
      <c r="UK6" s="248"/>
      <c r="UL6" s="248"/>
      <c r="UM6" s="248"/>
      <c r="UN6" s="248"/>
      <c r="UO6" s="248"/>
      <c r="UP6" s="248"/>
      <c r="UQ6" s="248"/>
      <c r="UR6" s="248"/>
      <c r="US6" s="248"/>
      <c r="UT6" s="248"/>
      <c r="UU6" s="248"/>
      <c r="UV6" s="248"/>
      <c r="UW6" s="248"/>
      <c r="UX6" s="248"/>
      <c r="UY6" s="248"/>
      <c r="UZ6" s="248"/>
      <c r="VA6" s="248"/>
      <c r="VB6" s="248"/>
      <c r="VC6" s="248"/>
      <c r="VD6" s="248"/>
      <c r="VE6" s="248"/>
      <c r="VF6" s="248"/>
      <c r="VG6" s="248"/>
      <c r="VH6" s="248"/>
      <c r="VI6" s="248"/>
      <c r="VJ6" s="248"/>
      <c r="VK6" s="248"/>
      <c r="VL6" s="248"/>
      <c r="VM6" s="248"/>
      <c r="VN6" s="248"/>
      <c r="VO6" s="248"/>
      <c r="VP6" s="248"/>
      <c r="VQ6" s="248"/>
      <c r="VR6" s="248"/>
      <c r="VS6" s="248"/>
      <c r="VT6" s="248"/>
      <c r="VU6" s="248"/>
      <c r="VV6" s="248"/>
      <c r="VW6" s="248"/>
      <c r="VX6" s="248"/>
      <c r="VY6" s="248"/>
      <c r="VZ6" s="248"/>
      <c r="WA6" s="248"/>
      <c r="WB6" s="248"/>
      <c r="WC6" s="248"/>
      <c r="WD6" s="248"/>
      <c r="WE6" s="248"/>
      <c r="WF6" s="248"/>
      <c r="WG6" s="248"/>
      <c r="WH6" s="248"/>
      <c r="WI6" s="248"/>
      <c r="WJ6" s="248"/>
      <c r="WK6" s="248"/>
      <c r="WL6" s="248"/>
      <c r="WM6" s="248"/>
      <c r="WN6" s="248"/>
      <c r="WO6" s="248"/>
      <c r="WP6" s="248"/>
      <c r="WQ6" s="248"/>
      <c r="WR6" s="248"/>
      <c r="WS6" s="248"/>
      <c r="WT6" s="248"/>
      <c r="WU6" s="248"/>
      <c r="WV6" s="248"/>
      <c r="WW6" s="248"/>
      <c r="WX6" s="248"/>
      <c r="WY6" s="248"/>
      <c r="WZ6" s="248"/>
      <c r="XA6" s="248"/>
      <c r="XB6" s="248"/>
      <c r="XC6" s="248"/>
      <c r="XD6" s="248"/>
      <c r="XE6" s="248"/>
      <c r="XF6" s="248"/>
      <c r="XG6" s="248"/>
      <c r="XH6" s="248"/>
      <c r="XI6" s="248"/>
      <c r="XJ6" s="248"/>
      <c r="XK6" s="248"/>
      <c r="XL6" s="248"/>
      <c r="XM6" s="248"/>
      <c r="XN6" s="248"/>
      <c r="XO6" s="248"/>
      <c r="XP6" s="248"/>
      <c r="XQ6" s="248"/>
      <c r="XR6" s="248"/>
      <c r="XS6" s="248"/>
      <c r="XT6" s="248"/>
      <c r="XU6" s="248"/>
      <c r="XV6" s="248"/>
      <c r="XW6" s="248"/>
      <c r="XX6" s="248"/>
      <c r="XY6" s="248"/>
      <c r="XZ6" s="248"/>
      <c r="YA6" s="248"/>
      <c r="YB6" s="248"/>
      <c r="YC6" s="248"/>
      <c r="YD6" s="248"/>
      <c r="YE6" s="248"/>
      <c r="YF6" s="248"/>
      <c r="YG6" s="248"/>
      <c r="YH6" s="248"/>
      <c r="YI6" s="248"/>
      <c r="YJ6" s="248"/>
    </row>
    <row r="7" spans="1:660" s="285" customFormat="1" ht="25" customHeight="1">
      <c r="A7" s="757" t="s">
        <v>57</v>
      </c>
      <c r="B7" s="758"/>
      <c r="C7" s="758"/>
      <c r="D7" s="758"/>
      <c r="E7" s="759"/>
      <c r="F7" s="760" t="str">
        <f>IF(Résultats!N37="","",Résultats!N37)</f>
        <v/>
      </c>
      <c r="G7" s="761"/>
      <c r="H7" s="762"/>
      <c r="I7" s="377"/>
      <c r="J7" s="295"/>
      <c r="K7" s="295"/>
      <c r="L7" s="295"/>
      <c r="M7" s="295"/>
      <c r="N7" s="495" t="s">
        <v>255</v>
      </c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  <c r="GB7" s="295"/>
      <c r="GC7" s="295"/>
      <c r="GD7" s="295"/>
      <c r="GE7" s="295"/>
      <c r="GF7" s="295"/>
      <c r="GG7" s="295"/>
      <c r="GH7" s="295"/>
      <c r="GI7" s="295"/>
      <c r="GJ7" s="295"/>
      <c r="GK7" s="295"/>
      <c r="GL7" s="295"/>
      <c r="GM7" s="295"/>
      <c r="GN7" s="295"/>
      <c r="GO7" s="295"/>
      <c r="GP7" s="295"/>
      <c r="GQ7" s="295"/>
      <c r="GR7" s="295"/>
      <c r="GS7" s="295"/>
      <c r="GT7" s="295"/>
      <c r="GU7" s="295"/>
      <c r="GV7" s="295"/>
      <c r="GW7" s="295"/>
      <c r="GX7" s="295"/>
      <c r="GY7" s="295"/>
      <c r="GZ7" s="295"/>
      <c r="HA7" s="295"/>
      <c r="HB7" s="295"/>
      <c r="HC7" s="295"/>
      <c r="HD7" s="295"/>
      <c r="HE7" s="295"/>
      <c r="HF7" s="295"/>
      <c r="HG7" s="295"/>
      <c r="HH7" s="295"/>
      <c r="HI7" s="295"/>
      <c r="HJ7" s="295"/>
      <c r="HK7" s="295"/>
      <c r="HL7" s="295"/>
      <c r="HM7" s="295"/>
      <c r="HN7" s="295"/>
      <c r="HO7" s="295"/>
      <c r="HP7" s="295"/>
      <c r="HQ7" s="295"/>
      <c r="HR7" s="295"/>
      <c r="HS7" s="295"/>
      <c r="HT7" s="295"/>
      <c r="HU7" s="295"/>
      <c r="HV7" s="295"/>
      <c r="HW7" s="295"/>
      <c r="HX7" s="295"/>
      <c r="HY7" s="295"/>
      <c r="HZ7" s="295"/>
      <c r="IA7" s="295"/>
      <c r="IB7" s="295"/>
      <c r="IC7" s="295"/>
      <c r="ID7" s="295"/>
      <c r="IE7" s="295"/>
      <c r="IF7" s="295"/>
      <c r="IG7" s="295"/>
      <c r="IH7" s="295"/>
      <c r="II7" s="295"/>
      <c r="IJ7" s="295"/>
      <c r="IK7" s="295"/>
      <c r="IL7" s="295"/>
      <c r="IM7" s="295"/>
      <c r="IN7" s="295"/>
      <c r="IO7" s="295"/>
      <c r="IP7" s="295"/>
      <c r="IQ7" s="295"/>
      <c r="IR7" s="295"/>
      <c r="IS7" s="295"/>
      <c r="IT7" s="295"/>
      <c r="IU7" s="295"/>
      <c r="IV7" s="295"/>
      <c r="IW7" s="295"/>
      <c r="IX7" s="295"/>
      <c r="IY7" s="295"/>
      <c r="IZ7" s="295"/>
      <c r="JA7" s="295"/>
      <c r="JB7" s="295"/>
      <c r="JC7" s="295"/>
      <c r="JD7" s="295"/>
      <c r="JE7" s="295"/>
      <c r="JF7" s="295"/>
      <c r="JG7" s="295"/>
      <c r="JH7" s="295"/>
      <c r="JI7" s="295"/>
      <c r="JJ7" s="295"/>
      <c r="JK7" s="295"/>
      <c r="JL7" s="295"/>
      <c r="JM7" s="295"/>
      <c r="JN7" s="295"/>
      <c r="JO7" s="295"/>
      <c r="JP7" s="295"/>
      <c r="JQ7" s="295"/>
      <c r="JR7" s="295"/>
      <c r="JS7" s="295"/>
      <c r="JT7" s="295"/>
      <c r="JU7" s="295"/>
      <c r="JV7" s="295"/>
      <c r="JW7" s="295"/>
      <c r="JX7" s="295"/>
      <c r="JY7" s="295"/>
      <c r="JZ7" s="295"/>
      <c r="KA7" s="295"/>
      <c r="KB7" s="295"/>
      <c r="KC7" s="295"/>
      <c r="KD7" s="295"/>
      <c r="KE7" s="295"/>
      <c r="KF7" s="295"/>
      <c r="KG7" s="295"/>
      <c r="KH7" s="295"/>
      <c r="KI7" s="295"/>
      <c r="KJ7" s="295"/>
      <c r="KK7" s="295"/>
      <c r="KL7" s="295"/>
      <c r="KM7" s="295"/>
      <c r="KN7" s="295"/>
      <c r="KO7" s="295"/>
      <c r="KP7" s="295"/>
      <c r="KQ7" s="295"/>
      <c r="KR7" s="295"/>
      <c r="KS7" s="295"/>
      <c r="KT7" s="295"/>
      <c r="KU7" s="295"/>
      <c r="KV7" s="295"/>
      <c r="KW7" s="295"/>
      <c r="KX7" s="295"/>
      <c r="KY7" s="295"/>
      <c r="KZ7" s="295"/>
      <c r="LA7" s="295"/>
      <c r="LB7" s="295"/>
      <c r="LC7" s="295"/>
      <c r="LD7" s="295"/>
      <c r="LE7" s="295"/>
      <c r="LF7" s="295"/>
      <c r="LG7" s="295"/>
      <c r="LH7" s="295"/>
      <c r="LI7" s="295"/>
      <c r="LJ7" s="295"/>
      <c r="LK7" s="295"/>
      <c r="LL7" s="295"/>
      <c r="LM7" s="295"/>
      <c r="LN7" s="295"/>
      <c r="LO7" s="295"/>
      <c r="LP7" s="295"/>
      <c r="LQ7" s="295"/>
      <c r="LR7" s="295"/>
      <c r="LS7" s="295"/>
      <c r="LT7" s="295"/>
      <c r="LU7" s="295"/>
      <c r="LV7" s="295"/>
      <c r="LW7" s="295"/>
      <c r="LX7" s="295"/>
      <c r="LY7" s="295"/>
      <c r="LZ7" s="295"/>
      <c r="MA7" s="295"/>
      <c r="MB7" s="295"/>
      <c r="MC7" s="295"/>
      <c r="MD7" s="295"/>
      <c r="ME7" s="295"/>
      <c r="MF7" s="295"/>
      <c r="MG7" s="295"/>
      <c r="MH7" s="295"/>
      <c r="MI7" s="295"/>
      <c r="MJ7" s="295"/>
      <c r="MK7" s="295"/>
      <c r="ML7" s="295"/>
      <c r="MM7" s="295"/>
      <c r="MN7" s="295"/>
      <c r="MO7" s="295"/>
      <c r="MP7" s="295"/>
      <c r="MQ7" s="295"/>
      <c r="MR7" s="295"/>
      <c r="MS7" s="295"/>
      <c r="MT7" s="295"/>
      <c r="MU7" s="295"/>
      <c r="MV7" s="295"/>
      <c r="MW7" s="295"/>
      <c r="MX7" s="295"/>
      <c r="MY7" s="295"/>
      <c r="MZ7" s="295"/>
      <c r="NA7" s="295"/>
      <c r="NB7" s="295"/>
      <c r="NC7" s="295"/>
      <c r="ND7" s="295"/>
      <c r="NE7" s="295"/>
      <c r="NF7" s="295"/>
      <c r="NG7" s="295"/>
      <c r="NH7" s="295"/>
      <c r="NI7" s="295"/>
      <c r="NJ7" s="295"/>
      <c r="NK7" s="295"/>
      <c r="NL7" s="295"/>
      <c r="NM7" s="295"/>
      <c r="NN7" s="295"/>
      <c r="NO7" s="295"/>
      <c r="NP7" s="295"/>
      <c r="NQ7" s="295"/>
      <c r="NR7" s="295"/>
      <c r="NS7" s="295"/>
      <c r="NT7" s="295"/>
      <c r="NU7" s="295"/>
      <c r="NV7" s="295"/>
      <c r="NW7" s="295"/>
      <c r="NX7" s="295"/>
      <c r="NY7" s="295"/>
      <c r="NZ7" s="295"/>
      <c r="OA7" s="295"/>
      <c r="OB7" s="295"/>
      <c r="OC7" s="295"/>
      <c r="OD7" s="295"/>
      <c r="OE7" s="295"/>
      <c r="OF7" s="295"/>
      <c r="OG7" s="295"/>
      <c r="OH7" s="295"/>
      <c r="OI7" s="295"/>
      <c r="OJ7" s="295"/>
      <c r="OK7" s="295"/>
      <c r="OL7" s="295"/>
      <c r="OM7" s="295"/>
      <c r="ON7" s="295"/>
      <c r="OO7" s="295"/>
      <c r="OP7" s="295"/>
      <c r="OQ7" s="295"/>
      <c r="OR7" s="295"/>
      <c r="OS7" s="295"/>
      <c r="OT7" s="295"/>
      <c r="OU7" s="295"/>
      <c r="OV7" s="295"/>
      <c r="OW7" s="295"/>
      <c r="OX7" s="295"/>
      <c r="OY7" s="295"/>
      <c r="OZ7" s="295"/>
      <c r="PA7" s="295"/>
      <c r="PB7" s="295"/>
      <c r="PC7" s="295"/>
      <c r="PD7" s="295"/>
      <c r="PE7" s="295"/>
      <c r="PF7" s="295"/>
      <c r="PG7" s="295"/>
      <c r="PH7" s="295"/>
      <c r="PI7" s="295"/>
      <c r="PJ7" s="295"/>
      <c r="PK7" s="295"/>
      <c r="PL7" s="295"/>
      <c r="PM7" s="295"/>
      <c r="PN7" s="295"/>
      <c r="PO7" s="295"/>
      <c r="PP7" s="295"/>
      <c r="PQ7" s="295"/>
      <c r="PR7" s="295"/>
      <c r="PS7" s="295"/>
      <c r="PT7" s="295"/>
      <c r="PU7" s="295"/>
      <c r="PV7" s="295"/>
      <c r="PW7" s="295"/>
      <c r="PX7" s="295"/>
      <c r="PY7" s="295"/>
      <c r="PZ7" s="295"/>
      <c r="QA7" s="295"/>
      <c r="QB7" s="295"/>
      <c r="QC7" s="295"/>
      <c r="QD7" s="295"/>
      <c r="QE7" s="295"/>
      <c r="QF7" s="295"/>
      <c r="QG7" s="295"/>
      <c r="QH7" s="295"/>
      <c r="QI7" s="295"/>
      <c r="QJ7" s="295"/>
      <c r="QK7" s="295"/>
      <c r="QL7" s="295"/>
      <c r="QM7" s="295"/>
      <c r="QN7" s="295"/>
      <c r="QO7" s="295"/>
      <c r="QP7" s="295"/>
      <c r="QQ7" s="295"/>
      <c r="QR7" s="295"/>
      <c r="QS7" s="295"/>
      <c r="QT7" s="295"/>
      <c r="QU7" s="295"/>
      <c r="QV7" s="295"/>
      <c r="QW7" s="295"/>
      <c r="QX7" s="295"/>
      <c r="QY7" s="295"/>
      <c r="QZ7" s="295"/>
      <c r="RA7" s="295"/>
      <c r="RB7" s="295"/>
      <c r="RC7" s="295"/>
      <c r="RD7" s="295"/>
      <c r="RE7" s="295"/>
      <c r="RF7" s="295"/>
      <c r="RG7" s="295"/>
      <c r="RH7" s="295"/>
      <c r="RI7" s="295"/>
      <c r="RJ7" s="295"/>
      <c r="RK7" s="295"/>
      <c r="RL7" s="295"/>
      <c r="RM7" s="295"/>
      <c r="RN7" s="295"/>
      <c r="RO7" s="295"/>
      <c r="RP7" s="295"/>
      <c r="RQ7" s="295"/>
      <c r="RR7" s="295"/>
      <c r="RS7" s="295"/>
      <c r="RT7" s="295"/>
      <c r="RU7" s="295"/>
      <c r="RV7" s="295"/>
      <c r="RW7" s="295"/>
      <c r="RX7" s="295"/>
      <c r="RY7" s="295"/>
      <c r="RZ7" s="295"/>
      <c r="SA7" s="295"/>
      <c r="SB7" s="295"/>
      <c r="SC7" s="295"/>
      <c r="SD7" s="295"/>
      <c r="SE7" s="295"/>
      <c r="SF7" s="295"/>
      <c r="SG7" s="295"/>
      <c r="SH7" s="295"/>
      <c r="SI7" s="295"/>
      <c r="SJ7" s="295"/>
      <c r="SK7" s="295"/>
      <c r="SL7" s="295"/>
      <c r="SM7" s="295"/>
      <c r="SN7" s="295"/>
      <c r="SO7" s="295"/>
      <c r="SP7" s="295"/>
      <c r="SQ7" s="295"/>
      <c r="SR7" s="295"/>
      <c r="SS7" s="295"/>
      <c r="ST7" s="295"/>
      <c r="SU7" s="295"/>
      <c r="SV7" s="295"/>
      <c r="SW7" s="295"/>
      <c r="SX7" s="295"/>
      <c r="SY7" s="295"/>
      <c r="SZ7" s="295"/>
      <c r="TA7" s="295"/>
      <c r="TB7" s="295"/>
      <c r="TC7" s="295"/>
      <c r="TD7" s="295"/>
      <c r="TE7" s="295"/>
      <c r="TF7" s="295"/>
      <c r="TG7" s="295"/>
      <c r="TH7" s="295"/>
      <c r="TI7" s="295"/>
      <c r="TJ7" s="295"/>
      <c r="TK7" s="295"/>
      <c r="TL7" s="295"/>
      <c r="TM7" s="295"/>
      <c r="TN7" s="295"/>
      <c r="TO7" s="295"/>
      <c r="TP7" s="295"/>
      <c r="TQ7" s="295"/>
      <c r="TR7" s="295"/>
      <c r="TS7" s="295"/>
      <c r="TT7" s="295"/>
      <c r="TU7" s="295"/>
      <c r="TV7" s="295"/>
      <c r="TW7" s="295"/>
      <c r="TX7" s="295"/>
      <c r="TY7" s="295"/>
      <c r="TZ7" s="295"/>
      <c r="UA7" s="295"/>
      <c r="UB7" s="295"/>
      <c r="UC7" s="295"/>
      <c r="UD7" s="295"/>
      <c r="UE7" s="295"/>
      <c r="UF7" s="295"/>
      <c r="UG7" s="295"/>
      <c r="UH7" s="295"/>
      <c r="UI7" s="295"/>
      <c r="UJ7" s="295"/>
      <c r="UK7" s="295"/>
      <c r="UL7" s="295"/>
      <c r="UM7" s="295"/>
      <c r="UN7" s="295"/>
      <c r="UO7" s="295"/>
      <c r="UP7" s="295"/>
      <c r="UQ7" s="295"/>
      <c r="UR7" s="295"/>
      <c r="US7" s="295"/>
      <c r="UT7" s="295"/>
      <c r="UU7" s="295"/>
      <c r="UV7" s="295"/>
      <c r="UW7" s="295"/>
      <c r="UX7" s="295"/>
      <c r="UY7" s="295"/>
      <c r="UZ7" s="295"/>
      <c r="VA7" s="295"/>
      <c r="VB7" s="295"/>
      <c r="VC7" s="295"/>
      <c r="VD7" s="295"/>
      <c r="VE7" s="295"/>
      <c r="VF7" s="295"/>
      <c r="VG7" s="295"/>
      <c r="VH7" s="295"/>
      <c r="VI7" s="295"/>
      <c r="VJ7" s="295"/>
      <c r="VK7" s="295"/>
      <c r="VL7" s="295"/>
      <c r="VM7" s="295"/>
      <c r="VN7" s="295"/>
      <c r="VO7" s="295"/>
      <c r="VP7" s="295"/>
      <c r="VQ7" s="295"/>
      <c r="VR7" s="295"/>
      <c r="VS7" s="295"/>
      <c r="VT7" s="295"/>
      <c r="VU7" s="295"/>
      <c r="VV7" s="295"/>
      <c r="VW7" s="295"/>
      <c r="VX7" s="295"/>
      <c r="VY7" s="295"/>
      <c r="VZ7" s="295"/>
      <c r="WA7" s="295"/>
      <c r="WB7" s="295"/>
      <c r="WC7" s="295"/>
      <c r="WD7" s="295"/>
      <c r="WE7" s="295"/>
      <c r="WF7" s="295"/>
      <c r="WG7" s="295"/>
      <c r="WH7" s="295"/>
      <c r="WI7" s="295"/>
      <c r="WJ7" s="295"/>
      <c r="WK7" s="295"/>
      <c r="WL7" s="295"/>
      <c r="WM7" s="295"/>
      <c r="WN7" s="295"/>
      <c r="WO7" s="295"/>
      <c r="WP7" s="295"/>
      <c r="WQ7" s="295"/>
      <c r="WR7" s="295"/>
      <c r="WS7" s="295"/>
      <c r="WT7" s="295"/>
      <c r="WU7" s="295"/>
      <c r="WV7" s="295"/>
      <c r="WW7" s="295"/>
      <c r="WX7" s="295"/>
      <c r="WY7" s="295"/>
      <c r="WZ7" s="295"/>
      <c r="XA7" s="295"/>
      <c r="XB7" s="295"/>
      <c r="XC7" s="295"/>
      <c r="XD7" s="295"/>
      <c r="XE7" s="295"/>
      <c r="XF7" s="295"/>
      <c r="XG7" s="295"/>
      <c r="XH7" s="295"/>
      <c r="XI7" s="295"/>
      <c r="XJ7" s="295"/>
      <c r="XK7" s="295"/>
      <c r="XL7" s="295"/>
      <c r="XM7" s="295"/>
      <c r="XN7" s="295"/>
      <c r="XO7" s="295"/>
      <c r="XP7" s="295"/>
      <c r="XQ7" s="295"/>
      <c r="XR7" s="295"/>
      <c r="XS7" s="295"/>
      <c r="XT7" s="295"/>
      <c r="XU7" s="295"/>
      <c r="XV7" s="295"/>
      <c r="XW7" s="295"/>
      <c r="XX7" s="295"/>
      <c r="XY7" s="295"/>
      <c r="XZ7" s="295"/>
      <c r="YA7" s="295"/>
      <c r="YB7" s="295"/>
      <c r="YC7" s="295"/>
      <c r="YD7" s="295"/>
      <c r="YE7" s="295"/>
      <c r="YF7" s="295"/>
      <c r="YG7" s="295"/>
      <c r="YH7" s="295"/>
      <c r="YI7" s="295"/>
      <c r="YJ7" s="295"/>
    </row>
    <row r="8" spans="1:660" s="285" customFormat="1" ht="25" customHeight="1">
      <c r="A8" s="766" t="s">
        <v>73</v>
      </c>
      <c r="B8" s="767"/>
      <c r="C8" s="767"/>
      <c r="D8" s="767"/>
      <c r="E8" s="767"/>
      <c r="F8" s="781" t="str">
        <f>IF(Résultats!AA36="","",Résultats!AA36)</f>
        <v/>
      </c>
      <c r="G8" s="781"/>
      <c r="H8" s="782"/>
      <c r="I8" s="375"/>
      <c r="J8" s="295"/>
      <c r="K8" s="295"/>
      <c r="L8" s="295"/>
      <c r="M8" s="295"/>
      <c r="N8" s="559">
        <v>42522</v>
      </c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  <c r="CD8" s="295"/>
      <c r="CE8" s="295"/>
      <c r="CF8" s="295"/>
      <c r="CG8" s="295"/>
      <c r="CH8" s="295"/>
      <c r="CI8" s="295"/>
      <c r="CJ8" s="295"/>
      <c r="CK8" s="295"/>
      <c r="CL8" s="295"/>
      <c r="CM8" s="295"/>
      <c r="CN8" s="295"/>
      <c r="CO8" s="295"/>
      <c r="CP8" s="295"/>
      <c r="CQ8" s="295"/>
      <c r="CR8" s="295"/>
      <c r="CS8" s="295"/>
      <c r="CT8" s="295"/>
      <c r="CU8" s="295"/>
      <c r="CV8" s="295"/>
      <c r="CW8" s="295"/>
      <c r="CX8" s="295"/>
      <c r="CY8" s="295"/>
      <c r="CZ8" s="295"/>
      <c r="DA8" s="295"/>
      <c r="DB8" s="295"/>
      <c r="DC8" s="295"/>
      <c r="DD8" s="295"/>
      <c r="DE8" s="295"/>
      <c r="DF8" s="295"/>
      <c r="DG8" s="295"/>
      <c r="DH8" s="295"/>
      <c r="DI8" s="295"/>
      <c r="DJ8" s="295"/>
      <c r="DK8" s="295"/>
      <c r="DL8" s="295"/>
      <c r="DM8" s="295"/>
      <c r="DN8" s="295"/>
      <c r="DO8" s="295"/>
      <c r="DP8" s="295"/>
      <c r="DQ8" s="295"/>
      <c r="DR8" s="295"/>
      <c r="DS8" s="295"/>
      <c r="DT8" s="295"/>
      <c r="DU8" s="295"/>
      <c r="DV8" s="295"/>
      <c r="DW8" s="295"/>
      <c r="DX8" s="295"/>
      <c r="DY8" s="295"/>
      <c r="DZ8" s="295"/>
      <c r="EA8" s="295"/>
      <c r="EB8" s="295"/>
      <c r="EC8" s="295"/>
      <c r="ED8" s="295"/>
      <c r="EE8" s="295"/>
      <c r="EF8" s="295"/>
      <c r="EG8" s="295"/>
      <c r="EH8" s="295"/>
      <c r="EI8" s="295"/>
      <c r="EJ8" s="295"/>
      <c r="EK8" s="295"/>
      <c r="EL8" s="295"/>
      <c r="EM8" s="295"/>
      <c r="EN8" s="295"/>
      <c r="EO8" s="295"/>
      <c r="EP8" s="295"/>
      <c r="EQ8" s="295"/>
      <c r="ER8" s="295"/>
      <c r="ES8" s="295"/>
      <c r="ET8" s="295"/>
      <c r="EU8" s="295"/>
      <c r="EV8" s="295"/>
      <c r="EW8" s="295"/>
      <c r="EX8" s="295"/>
      <c r="EY8" s="295"/>
      <c r="EZ8" s="295"/>
      <c r="FA8" s="295"/>
      <c r="FB8" s="295"/>
      <c r="FC8" s="295"/>
      <c r="FD8" s="295"/>
      <c r="FE8" s="295"/>
      <c r="FF8" s="295"/>
      <c r="FG8" s="295"/>
      <c r="FH8" s="295"/>
      <c r="FI8" s="295"/>
      <c r="FJ8" s="295"/>
      <c r="FK8" s="295"/>
      <c r="FL8" s="295"/>
      <c r="FM8" s="295"/>
      <c r="FN8" s="295"/>
      <c r="FO8" s="295"/>
      <c r="FP8" s="295"/>
      <c r="FQ8" s="295"/>
      <c r="FR8" s="295"/>
      <c r="FS8" s="295"/>
      <c r="FT8" s="295"/>
      <c r="FU8" s="295"/>
      <c r="FV8" s="295"/>
      <c r="FW8" s="295"/>
      <c r="FX8" s="295"/>
      <c r="FY8" s="295"/>
      <c r="FZ8" s="295"/>
      <c r="GA8" s="295"/>
      <c r="GB8" s="295"/>
      <c r="GC8" s="295"/>
      <c r="GD8" s="295"/>
      <c r="GE8" s="295"/>
      <c r="GF8" s="295"/>
      <c r="GG8" s="295"/>
      <c r="GH8" s="295"/>
      <c r="GI8" s="295"/>
      <c r="GJ8" s="295"/>
      <c r="GK8" s="295"/>
      <c r="GL8" s="295"/>
      <c r="GM8" s="295"/>
      <c r="GN8" s="295"/>
      <c r="GO8" s="295"/>
      <c r="GP8" s="295"/>
      <c r="GQ8" s="295"/>
      <c r="GR8" s="295"/>
      <c r="GS8" s="295"/>
      <c r="GT8" s="295"/>
      <c r="GU8" s="295"/>
      <c r="GV8" s="295"/>
      <c r="GW8" s="295"/>
      <c r="GX8" s="295"/>
      <c r="GY8" s="295"/>
      <c r="GZ8" s="295"/>
      <c r="HA8" s="295"/>
      <c r="HB8" s="295"/>
      <c r="HC8" s="295"/>
      <c r="HD8" s="295"/>
      <c r="HE8" s="295"/>
      <c r="HF8" s="295"/>
      <c r="HG8" s="295"/>
      <c r="HH8" s="295"/>
      <c r="HI8" s="295"/>
      <c r="HJ8" s="295"/>
      <c r="HK8" s="295"/>
      <c r="HL8" s="295"/>
      <c r="HM8" s="295"/>
      <c r="HN8" s="295"/>
      <c r="HO8" s="295"/>
      <c r="HP8" s="295"/>
      <c r="HQ8" s="295"/>
      <c r="HR8" s="295"/>
      <c r="HS8" s="295"/>
      <c r="HT8" s="295"/>
      <c r="HU8" s="295"/>
      <c r="HV8" s="295"/>
      <c r="HW8" s="295"/>
      <c r="HX8" s="295"/>
      <c r="HY8" s="295"/>
      <c r="HZ8" s="295"/>
      <c r="IA8" s="295"/>
      <c r="IB8" s="295"/>
      <c r="IC8" s="295"/>
      <c r="ID8" s="295"/>
      <c r="IE8" s="295"/>
      <c r="IF8" s="295"/>
      <c r="IG8" s="295"/>
      <c r="IH8" s="295"/>
      <c r="II8" s="295"/>
      <c r="IJ8" s="295"/>
      <c r="IK8" s="295"/>
      <c r="IL8" s="295"/>
      <c r="IM8" s="295"/>
      <c r="IN8" s="295"/>
      <c r="IO8" s="295"/>
      <c r="IP8" s="295"/>
      <c r="IQ8" s="295"/>
      <c r="IR8" s="295"/>
      <c r="IS8" s="295"/>
      <c r="IT8" s="295"/>
      <c r="IU8" s="295"/>
      <c r="IV8" s="295"/>
      <c r="IW8" s="295"/>
      <c r="IX8" s="295"/>
      <c r="IY8" s="295"/>
      <c r="IZ8" s="295"/>
      <c r="JA8" s="295"/>
      <c r="JB8" s="295"/>
      <c r="JC8" s="295"/>
      <c r="JD8" s="295"/>
      <c r="JE8" s="295"/>
      <c r="JF8" s="295"/>
      <c r="JG8" s="295"/>
      <c r="JH8" s="295"/>
      <c r="JI8" s="295"/>
      <c r="JJ8" s="295"/>
      <c r="JK8" s="295"/>
      <c r="JL8" s="295"/>
      <c r="JM8" s="295"/>
      <c r="JN8" s="295"/>
      <c r="JO8" s="295"/>
      <c r="JP8" s="295"/>
      <c r="JQ8" s="295"/>
      <c r="JR8" s="295"/>
      <c r="JS8" s="295"/>
      <c r="JT8" s="295"/>
      <c r="JU8" s="295"/>
      <c r="JV8" s="295"/>
      <c r="JW8" s="295"/>
      <c r="JX8" s="295"/>
      <c r="JY8" s="295"/>
      <c r="JZ8" s="295"/>
      <c r="KA8" s="295"/>
      <c r="KB8" s="295"/>
      <c r="KC8" s="295"/>
      <c r="KD8" s="295"/>
      <c r="KE8" s="295"/>
      <c r="KF8" s="295"/>
      <c r="KG8" s="295"/>
      <c r="KH8" s="295"/>
      <c r="KI8" s="295"/>
      <c r="KJ8" s="295"/>
      <c r="KK8" s="295"/>
      <c r="KL8" s="295"/>
      <c r="KM8" s="295"/>
      <c r="KN8" s="295"/>
      <c r="KO8" s="295"/>
      <c r="KP8" s="295"/>
      <c r="KQ8" s="295"/>
      <c r="KR8" s="295"/>
      <c r="KS8" s="295"/>
      <c r="KT8" s="295"/>
      <c r="KU8" s="295"/>
      <c r="KV8" s="295"/>
      <c r="KW8" s="295"/>
      <c r="KX8" s="295"/>
      <c r="KY8" s="295"/>
      <c r="KZ8" s="295"/>
      <c r="LA8" s="295"/>
      <c r="LB8" s="295"/>
      <c r="LC8" s="295"/>
      <c r="LD8" s="295"/>
      <c r="LE8" s="295"/>
      <c r="LF8" s="295"/>
      <c r="LG8" s="295"/>
      <c r="LH8" s="295"/>
      <c r="LI8" s="295"/>
      <c r="LJ8" s="295"/>
      <c r="LK8" s="295"/>
      <c r="LL8" s="295"/>
      <c r="LM8" s="295"/>
      <c r="LN8" s="295"/>
      <c r="LO8" s="295"/>
      <c r="LP8" s="295"/>
      <c r="LQ8" s="295"/>
      <c r="LR8" s="295"/>
      <c r="LS8" s="295"/>
      <c r="LT8" s="295"/>
      <c r="LU8" s="295"/>
      <c r="LV8" s="295"/>
      <c r="LW8" s="295"/>
      <c r="LX8" s="295"/>
      <c r="LY8" s="295"/>
      <c r="LZ8" s="295"/>
      <c r="MA8" s="295"/>
      <c r="MB8" s="295"/>
      <c r="MC8" s="295"/>
      <c r="MD8" s="295"/>
      <c r="ME8" s="295"/>
      <c r="MF8" s="295"/>
      <c r="MG8" s="295"/>
      <c r="MH8" s="295"/>
      <c r="MI8" s="295"/>
      <c r="MJ8" s="295"/>
      <c r="MK8" s="295"/>
      <c r="ML8" s="295"/>
      <c r="MM8" s="295"/>
      <c r="MN8" s="295"/>
      <c r="MO8" s="295"/>
      <c r="MP8" s="295"/>
      <c r="MQ8" s="295"/>
      <c r="MR8" s="295"/>
      <c r="MS8" s="295"/>
      <c r="MT8" s="295"/>
      <c r="MU8" s="295"/>
      <c r="MV8" s="295"/>
      <c r="MW8" s="295"/>
      <c r="MX8" s="295"/>
      <c r="MY8" s="295"/>
      <c r="MZ8" s="295"/>
      <c r="NA8" s="295"/>
      <c r="NB8" s="295"/>
      <c r="NC8" s="295"/>
      <c r="ND8" s="295"/>
      <c r="NE8" s="295"/>
      <c r="NF8" s="295"/>
      <c r="NG8" s="295"/>
      <c r="NH8" s="295"/>
      <c r="NI8" s="295"/>
      <c r="NJ8" s="295"/>
      <c r="NK8" s="295"/>
      <c r="NL8" s="295"/>
      <c r="NM8" s="295"/>
      <c r="NN8" s="295"/>
      <c r="NO8" s="295"/>
      <c r="NP8" s="295"/>
      <c r="NQ8" s="295"/>
      <c r="NR8" s="295"/>
      <c r="NS8" s="295"/>
      <c r="NT8" s="295"/>
      <c r="NU8" s="295"/>
      <c r="NV8" s="295"/>
      <c r="NW8" s="295"/>
      <c r="NX8" s="295"/>
      <c r="NY8" s="295"/>
      <c r="NZ8" s="295"/>
      <c r="OA8" s="295"/>
      <c r="OB8" s="295"/>
      <c r="OC8" s="295"/>
      <c r="OD8" s="295"/>
      <c r="OE8" s="295"/>
      <c r="OF8" s="295"/>
      <c r="OG8" s="295"/>
      <c r="OH8" s="295"/>
      <c r="OI8" s="295"/>
      <c r="OJ8" s="295"/>
      <c r="OK8" s="295"/>
      <c r="OL8" s="295"/>
      <c r="OM8" s="295"/>
      <c r="ON8" s="295"/>
      <c r="OO8" s="295"/>
      <c r="OP8" s="295"/>
      <c r="OQ8" s="295"/>
      <c r="OR8" s="295"/>
      <c r="OS8" s="295"/>
      <c r="OT8" s="295"/>
      <c r="OU8" s="295"/>
      <c r="OV8" s="295"/>
      <c r="OW8" s="295"/>
      <c r="OX8" s="295"/>
      <c r="OY8" s="295"/>
      <c r="OZ8" s="295"/>
      <c r="PA8" s="295"/>
      <c r="PB8" s="295"/>
      <c r="PC8" s="295"/>
      <c r="PD8" s="295"/>
      <c r="PE8" s="295"/>
      <c r="PF8" s="295"/>
      <c r="PG8" s="295"/>
      <c r="PH8" s="295"/>
      <c r="PI8" s="295"/>
      <c r="PJ8" s="295"/>
      <c r="PK8" s="295"/>
      <c r="PL8" s="295"/>
      <c r="PM8" s="295"/>
      <c r="PN8" s="295"/>
      <c r="PO8" s="295"/>
      <c r="PP8" s="295"/>
      <c r="PQ8" s="295"/>
      <c r="PR8" s="295"/>
      <c r="PS8" s="295"/>
      <c r="PT8" s="295"/>
      <c r="PU8" s="295"/>
      <c r="PV8" s="295"/>
      <c r="PW8" s="295"/>
      <c r="PX8" s="295"/>
      <c r="PY8" s="295"/>
      <c r="PZ8" s="295"/>
      <c r="QA8" s="295"/>
      <c r="QB8" s="295"/>
      <c r="QC8" s="295"/>
      <c r="QD8" s="295"/>
      <c r="QE8" s="295"/>
      <c r="QF8" s="295"/>
      <c r="QG8" s="295"/>
      <c r="QH8" s="295"/>
      <c r="QI8" s="295"/>
      <c r="QJ8" s="295"/>
      <c r="QK8" s="295"/>
      <c r="QL8" s="295"/>
      <c r="QM8" s="295"/>
      <c r="QN8" s="295"/>
      <c r="QO8" s="295"/>
      <c r="QP8" s="295"/>
      <c r="QQ8" s="295"/>
      <c r="QR8" s="295"/>
      <c r="QS8" s="295"/>
      <c r="QT8" s="295"/>
      <c r="QU8" s="295"/>
      <c r="QV8" s="295"/>
      <c r="QW8" s="295"/>
      <c r="QX8" s="295"/>
      <c r="QY8" s="295"/>
      <c r="QZ8" s="295"/>
      <c r="RA8" s="295"/>
      <c r="RB8" s="295"/>
      <c r="RC8" s="295"/>
      <c r="RD8" s="295"/>
      <c r="RE8" s="295"/>
      <c r="RF8" s="295"/>
      <c r="RG8" s="295"/>
      <c r="RH8" s="295"/>
      <c r="RI8" s="295"/>
      <c r="RJ8" s="295"/>
      <c r="RK8" s="295"/>
      <c r="RL8" s="295"/>
      <c r="RM8" s="295"/>
      <c r="RN8" s="295"/>
      <c r="RO8" s="295"/>
      <c r="RP8" s="295"/>
      <c r="RQ8" s="295"/>
      <c r="RR8" s="295"/>
      <c r="RS8" s="295"/>
      <c r="RT8" s="295"/>
      <c r="RU8" s="295"/>
      <c r="RV8" s="295"/>
      <c r="RW8" s="295"/>
      <c r="RX8" s="295"/>
      <c r="RY8" s="295"/>
      <c r="RZ8" s="295"/>
      <c r="SA8" s="295"/>
      <c r="SB8" s="295"/>
      <c r="SC8" s="295"/>
      <c r="SD8" s="295"/>
      <c r="SE8" s="295"/>
      <c r="SF8" s="295"/>
      <c r="SG8" s="295"/>
      <c r="SH8" s="295"/>
      <c r="SI8" s="295"/>
      <c r="SJ8" s="295"/>
      <c r="SK8" s="295"/>
      <c r="SL8" s="295"/>
      <c r="SM8" s="295"/>
      <c r="SN8" s="295"/>
      <c r="SO8" s="295"/>
      <c r="SP8" s="295"/>
      <c r="SQ8" s="295"/>
      <c r="SR8" s="295"/>
      <c r="SS8" s="295"/>
      <c r="ST8" s="295"/>
      <c r="SU8" s="295"/>
      <c r="SV8" s="295"/>
      <c r="SW8" s="295"/>
      <c r="SX8" s="295"/>
      <c r="SY8" s="295"/>
      <c r="SZ8" s="295"/>
      <c r="TA8" s="295"/>
      <c r="TB8" s="295"/>
      <c r="TC8" s="295"/>
      <c r="TD8" s="295"/>
      <c r="TE8" s="295"/>
      <c r="TF8" s="295"/>
      <c r="TG8" s="295"/>
      <c r="TH8" s="295"/>
      <c r="TI8" s="295"/>
      <c r="TJ8" s="295"/>
      <c r="TK8" s="295"/>
      <c r="TL8" s="295"/>
      <c r="TM8" s="295"/>
      <c r="TN8" s="295"/>
      <c r="TO8" s="295"/>
      <c r="TP8" s="295"/>
      <c r="TQ8" s="295"/>
      <c r="TR8" s="295"/>
      <c r="TS8" s="295"/>
      <c r="TT8" s="295"/>
      <c r="TU8" s="295"/>
      <c r="TV8" s="295"/>
      <c r="TW8" s="295"/>
      <c r="TX8" s="295"/>
      <c r="TY8" s="295"/>
      <c r="TZ8" s="295"/>
      <c r="UA8" s="295"/>
      <c r="UB8" s="295"/>
      <c r="UC8" s="295"/>
      <c r="UD8" s="295"/>
      <c r="UE8" s="295"/>
      <c r="UF8" s="295"/>
      <c r="UG8" s="295"/>
      <c r="UH8" s="295"/>
      <c r="UI8" s="295"/>
      <c r="UJ8" s="295"/>
      <c r="UK8" s="295"/>
      <c r="UL8" s="295"/>
      <c r="UM8" s="295"/>
      <c r="UN8" s="295"/>
      <c r="UO8" s="295"/>
      <c r="UP8" s="295"/>
      <c r="UQ8" s="295"/>
      <c r="UR8" s="295"/>
      <c r="US8" s="295"/>
      <c r="UT8" s="295"/>
      <c r="UU8" s="295"/>
      <c r="UV8" s="295"/>
      <c r="UW8" s="295"/>
      <c r="UX8" s="295"/>
      <c r="UY8" s="295"/>
      <c r="UZ8" s="295"/>
      <c r="VA8" s="295"/>
      <c r="VB8" s="295"/>
      <c r="VC8" s="295"/>
      <c r="VD8" s="295"/>
      <c r="VE8" s="295"/>
      <c r="VF8" s="295"/>
      <c r="VG8" s="295"/>
      <c r="VH8" s="295"/>
      <c r="VI8" s="295"/>
      <c r="VJ8" s="295"/>
      <c r="VK8" s="295"/>
      <c r="VL8" s="295"/>
      <c r="VM8" s="295"/>
      <c r="VN8" s="295"/>
      <c r="VO8" s="295"/>
      <c r="VP8" s="295"/>
      <c r="VQ8" s="295"/>
      <c r="VR8" s="295"/>
      <c r="VS8" s="295"/>
      <c r="VT8" s="295"/>
      <c r="VU8" s="295"/>
      <c r="VV8" s="295"/>
      <c r="VW8" s="295"/>
      <c r="VX8" s="295"/>
      <c r="VY8" s="295"/>
      <c r="VZ8" s="295"/>
      <c r="WA8" s="295"/>
      <c r="WB8" s="295"/>
      <c r="WC8" s="295"/>
      <c r="WD8" s="295"/>
      <c r="WE8" s="295"/>
      <c r="WF8" s="295"/>
      <c r="WG8" s="295"/>
      <c r="WH8" s="295"/>
      <c r="WI8" s="295"/>
      <c r="WJ8" s="295"/>
      <c r="WK8" s="295"/>
      <c r="WL8" s="295"/>
      <c r="WM8" s="295"/>
      <c r="WN8" s="295"/>
      <c r="WO8" s="295"/>
      <c r="WP8" s="295"/>
      <c r="WQ8" s="295"/>
      <c r="WR8" s="295"/>
      <c r="WS8" s="295"/>
      <c r="WT8" s="295"/>
      <c r="WU8" s="295"/>
      <c r="WV8" s="295"/>
      <c r="WW8" s="295"/>
      <c r="WX8" s="295"/>
      <c r="WY8" s="295"/>
      <c r="WZ8" s="295"/>
      <c r="XA8" s="295"/>
      <c r="XB8" s="295"/>
      <c r="XC8" s="295"/>
      <c r="XD8" s="295"/>
      <c r="XE8" s="295"/>
      <c r="XF8" s="295"/>
      <c r="XG8" s="295"/>
      <c r="XH8" s="295"/>
      <c r="XI8" s="295"/>
      <c r="XJ8" s="295"/>
      <c r="XK8" s="295"/>
      <c r="XL8" s="295"/>
      <c r="XM8" s="295"/>
      <c r="XN8" s="295"/>
      <c r="XO8" s="295"/>
      <c r="XP8" s="295"/>
      <c r="XQ8" s="295"/>
      <c r="XR8" s="295"/>
      <c r="XS8" s="295"/>
      <c r="XT8" s="295"/>
      <c r="XU8" s="295"/>
      <c r="XV8" s="295"/>
      <c r="XW8" s="295"/>
      <c r="XX8" s="295"/>
      <c r="XY8" s="295"/>
      <c r="XZ8" s="295"/>
      <c r="YA8" s="295"/>
      <c r="YB8" s="295"/>
      <c r="YC8" s="295"/>
      <c r="YD8" s="295"/>
      <c r="YE8" s="295"/>
      <c r="YF8" s="295"/>
      <c r="YG8" s="295"/>
      <c r="YH8" s="295"/>
      <c r="YI8" s="295"/>
      <c r="YJ8" s="295"/>
    </row>
    <row r="9" spans="1:660" ht="25" customHeight="1">
      <c r="A9" s="766" t="s">
        <v>54</v>
      </c>
      <c r="B9" s="767"/>
      <c r="C9" s="767"/>
      <c r="D9" s="767"/>
      <c r="E9" s="767"/>
      <c r="F9" s="781" t="str">
        <f>IF(Résultats!AN36="","",Résultats!AN36)</f>
        <v/>
      </c>
      <c r="G9" s="781"/>
      <c r="H9" s="782"/>
      <c r="I9" s="375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  <c r="DM9" s="248"/>
      <c r="DN9" s="248"/>
      <c r="DO9" s="248"/>
      <c r="DP9" s="248"/>
      <c r="DQ9" s="248"/>
      <c r="DR9" s="248"/>
      <c r="DS9" s="248"/>
      <c r="DT9" s="248"/>
      <c r="DU9" s="248"/>
      <c r="DV9" s="248"/>
      <c r="DW9" s="248"/>
      <c r="DX9" s="248"/>
      <c r="DY9" s="248"/>
      <c r="DZ9" s="248"/>
      <c r="EA9" s="248"/>
      <c r="EB9" s="248"/>
      <c r="EC9" s="248"/>
      <c r="ED9" s="248"/>
      <c r="EE9" s="248"/>
      <c r="EF9" s="248"/>
      <c r="EG9" s="248"/>
      <c r="EH9" s="248"/>
      <c r="EI9" s="248"/>
      <c r="EJ9" s="248"/>
      <c r="EK9" s="248"/>
      <c r="EL9" s="248"/>
      <c r="EM9" s="248"/>
      <c r="EN9" s="248"/>
      <c r="EO9" s="248"/>
      <c r="EP9" s="248"/>
      <c r="EQ9" s="248"/>
      <c r="ER9" s="248"/>
      <c r="ES9" s="248"/>
      <c r="ET9" s="248"/>
      <c r="EU9" s="248"/>
      <c r="EV9" s="248"/>
      <c r="EW9" s="248"/>
      <c r="EX9" s="248"/>
      <c r="EY9" s="248"/>
      <c r="EZ9" s="248"/>
      <c r="FA9" s="248"/>
      <c r="FB9" s="248"/>
      <c r="FC9" s="248"/>
      <c r="FD9" s="248"/>
      <c r="FE9" s="248"/>
      <c r="FF9" s="248"/>
      <c r="FG9" s="248"/>
      <c r="FH9" s="248"/>
      <c r="FI9" s="248"/>
      <c r="FJ9" s="248"/>
      <c r="FK9" s="248"/>
      <c r="FL9" s="248"/>
      <c r="FM9" s="248"/>
      <c r="FN9" s="248"/>
      <c r="FO9" s="248"/>
      <c r="FP9" s="248"/>
      <c r="FQ9" s="248"/>
      <c r="FR9" s="248"/>
      <c r="FS9" s="248"/>
      <c r="FT9" s="248"/>
      <c r="FU9" s="248"/>
      <c r="FV9" s="248"/>
      <c r="FW9" s="248"/>
      <c r="FX9" s="248"/>
      <c r="FY9" s="248"/>
      <c r="FZ9" s="248"/>
      <c r="GA9" s="248"/>
      <c r="GB9" s="248"/>
      <c r="GC9" s="248"/>
      <c r="GD9" s="248"/>
      <c r="GE9" s="248"/>
      <c r="GF9" s="248"/>
      <c r="GG9" s="248"/>
      <c r="GH9" s="248"/>
      <c r="GI9" s="248"/>
      <c r="GJ9" s="248"/>
      <c r="GK9" s="248"/>
      <c r="GL9" s="248"/>
      <c r="GM9" s="248"/>
      <c r="GN9" s="248"/>
      <c r="GO9" s="248"/>
      <c r="GP9" s="248"/>
      <c r="GQ9" s="248"/>
      <c r="GR9" s="248"/>
      <c r="GS9" s="248"/>
      <c r="GT9" s="248"/>
      <c r="GU9" s="248"/>
      <c r="GV9" s="248"/>
      <c r="GW9" s="248"/>
      <c r="GX9" s="248"/>
      <c r="GY9" s="248"/>
      <c r="GZ9" s="248"/>
      <c r="HA9" s="248"/>
      <c r="HB9" s="248"/>
      <c r="HC9" s="248"/>
      <c r="HD9" s="248"/>
      <c r="HE9" s="248"/>
      <c r="HF9" s="248"/>
      <c r="HG9" s="248"/>
      <c r="HH9" s="248"/>
      <c r="HI9" s="248"/>
      <c r="HJ9" s="248"/>
      <c r="HK9" s="248"/>
      <c r="HL9" s="248"/>
      <c r="HM9" s="248"/>
      <c r="HN9" s="248"/>
      <c r="HO9" s="248"/>
      <c r="HP9" s="248"/>
      <c r="HQ9" s="248"/>
      <c r="HR9" s="248"/>
      <c r="HS9" s="248"/>
      <c r="HT9" s="248"/>
      <c r="HU9" s="248"/>
      <c r="HV9" s="248"/>
      <c r="HW9" s="248"/>
      <c r="HX9" s="248"/>
      <c r="HY9" s="248"/>
      <c r="HZ9" s="248"/>
      <c r="IA9" s="248"/>
      <c r="IB9" s="248"/>
      <c r="IC9" s="248"/>
      <c r="ID9" s="248"/>
      <c r="IE9" s="248"/>
      <c r="IF9" s="248"/>
      <c r="IG9" s="248"/>
      <c r="IH9" s="248"/>
      <c r="II9" s="248"/>
      <c r="IJ9" s="248"/>
      <c r="IK9" s="248"/>
      <c r="IL9" s="248"/>
      <c r="IM9" s="248"/>
      <c r="IN9" s="248"/>
      <c r="IO9" s="248"/>
      <c r="IP9" s="248"/>
      <c r="IQ9" s="248"/>
      <c r="IR9" s="248"/>
      <c r="IS9" s="248"/>
      <c r="IT9" s="248"/>
      <c r="IU9" s="248"/>
      <c r="IV9" s="248"/>
      <c r="IW9" s="248"/>
      <c r="IX9" s="248"/>
      <c r="IY9" s="248"/>
      <c r="IZ9" s="248"/>
      <c r="JA9" s="248"/>
      <c r="JB9" s="248"/>
      <c r="JC9" s="248"/>
      <c r="JD9" s="248"/>
      <c r="JE9" s="248"/>
      <c r="JF9" s="248"/>
      <c r="JG9" s="248"/>
      <c r="JH9" s="248"/>
      <c r="JI9" s="248"/>
      <c r="JJ9" s="248"/>
      <c r="JK9" s="248"/>
      <c r="JL9" s="248"/>
      <c r="JM9" s="248"/>
      <c r="JN9" s="248"/>
      <c r="JO9" s="248"/>
      <c r="JP9" s="248"/>
      <c r="JQ9" s="248"/>
      <c r="JR9" s="248"/>
      <c r="JS9" s="248"/>
      <c r="JT9" s="248"/>
      <c r="JU9" s="248"/>
      <c r="JV9" s="248"/>
      <c r="JW9" s="248"/>
      <c r="JX9" s="248"/>
      <c r="JY9" s="248"/>
      <c r="JZ9" s="248"/>
      <c r="KA9" s="248"/>
      <c r="KB9" s="248"/>
      <c r="KC9" s="248"/>
      <c r="KD9" s="248"/>
      <c r="KE9" s="248"/>
      <c r="KF9" s="248"/>
      <c r="KG9" s="248"/>
      <c r="KH9" s="248"/>
      <c r="KI9" s="248"/>
      <c r="KJ9" s="248"/>
      <c r="KK9" s="248"/>
      <c r="KL9" s="248"/>
      <c r="KM9" s="248"/>
      <c r="KN9" s="248"/>
      <c r="KO9" s="248"/>
      <c r="KP9" s="248"/>
      <c r="KQ9" s="248"/>
      <c r="KR9" s="248"/>
      <c r="KS9" s="248"/>
      <c r="KT9" s="248"/>
      <c r="KU9" s="248"/>
      <c r="KV9" s="248"/>
      <c r="KW9" s="248"/>
      <c r="KX9" s="248"/>
      <c r="KY9" s="248"/>
      <c r="KZ9" s="248"/>
      <c r="LA9" s="248"/>
      <c r="LB9" s="248"/>
      <c r="LC9" s="248"/>
      <c r="LD9" s="248"/>
      <c r="LE9" s="248"/>
      <c r="LF9" s="248"/>
      <c r="LG9" s="248"/>
      <c r="LH9" s="248"/>
      <c r="LI9" s="248"/>
      <c r="LJ9" s="248"/>
      <c r="LK9" s="248"/>
      <c r="LL9" s="248"/>
      <c r="LM9" s="248"/>
      <c r="LN9" s="248"/>
      <c r="LO9" s="248"/>
      <c r="LP9" s="248"/>
      <c r="LQ9" s="248"/>
      <c r="LR9" s="248"/>
      <c r="LS9" s="248"/>
      <c r="LT9" s="248"/>
      <c r="LU9" s="248"/>
      <c r="LV9" s="248"/>
      <c r="LW9" s="248"/>
      <c r="LX9" s="248"/>
      <c r="LY9" s="248"/>
      <c r="LZ9" s="248"/>
      <c r="MA9" s="248"/>
      <c r="MB9" s="248"/>
      <c r="MC9" s="248"/>
      <c r="MD9" s="248"/>
      <c r="ME9" s="248"/>
      <c r="MF9" s="248"/>
      <c r="MG9" s="248"/>
      <c r="MH9" s="248"/>
      <c r="MI9" s="248"/>
      <c r="MJ9" s="248"/>
      <c r="MK9" s="248"/>
      <c r="ML9" s="248"/>
      <c r="MM9" s="248"/>
      <c r="MN9" s="248"/>
      <c r="MO9" s="248"/>
      <c r="MP9" s="248"/>
      <c r="MQ9" s="248"/>
      <c r="MR9" s="248"/>
      <c r="MS9" s="248"/>
      <c r="MT9" s="248"/>
      <c r="MU9" s="248"/>
      <c r="MV9" s="248"/>
      <c r="MW9" s="248"/>
      <c r="MX9" s="248"/>
      <c r="MY9" s="248"/>
      <c r="MZ9" s="248"/>
      <c r="NA9" s="248"/>
      <c r="NB9" s="248"/>
      <c r="NC9" s="248"/>
      <c r="ND9" s="248"/>
      <c r="NE9" s="248"/>
      <c r="NF9" s="248"/>
      <c r="NG9" s="248"/>
      <c r="NH9" s="248"/>
      <c r="NI9" s="248"/>
      <c r="NJ9" s="248"/>
      <c r="NK9" s="248"/>
      <c r="NL9" s="248"/>
      <c r="NM9" s="248"/>
      <c r="NN9" s="248"/>
      <c r="NO9" s="248"/>
      <c r="NP9" s="248"/>
      <c r="NQ9" s="248"/>
      <c r="NR9" s="248"/>
      <c r="NS9" s="248"/>
      <c r="NT9" s="248"/>
      <c r="NU9" s="248"/>
      <c r="NV9" s="248"/>
      <c r="NW9" s="248"/>
      <c r="NX9" s="248"/>
      <c r="NY9" s="248"/>
      <c r="NZ9" s="248"/>
      <c r="OA9" s="248"/>
      <c r="OB9" s="248"/>
      <c r="OC9" s="248"/>
      <c r="OD9" s="248"/>
      <c r="OE9" s="248"/>
      <c r="OF9" s="248"/>
      <c r="OG9" s="248"/>
      <c r="OH9" s="248"/>
      <c r="OI9" s="248"/>
      <c r="OJ9" s="248"/>
      <c r="OK9" s="248"/>
      <c r="OL9" s="248"/>
      <c r="OM9" s="248"/>
      <c r="ON9" s="248"/>
      <c r="OO9" s="248"/>
      <c r="OP9" s="248"/>
      <c r="OQ9" s="248"/>
      <c r="OR9" s="248"/>
      <c r="OS9" s="248"/>
      <c r="OT9" s="248"/>
      <c r="OU9" s="248"/>
      <c r="OV9" s="248"/>
      <c r="OW9" s="248"/>
      <c r="OX9" s="248"/>
      <c r="OY9" s="248"/>
      <c r="OZ9" s="248"/>
      <c r="PA9" s="248"/>
      <c r="PB9" s="248"/>
      <c r="PC9" s="248"/>
      <c r="PD9" s="248"/>
      <c r="PE9" s="248"/>
      <c r="PF9" s="248"/>
      <c r="PG9" s="248"/>
      <c r="PH9" s="248"/>
      <c r="PI9" s="248"/>
      <c r="PJ9" s="248"/>
      <c r="PK9" s="248"/>
      <c r="PL9" s="248"/>
      <c r="PM9" s="248"/>
      <c r="PN9" s="248"/>
      <c r="PO9" s="248"/>
      <c r="PP9" s="248"/>
      <c r="PQ9" s="248"/>
      <c r="PR9" s="248"/>
      <c r="PS9" s="248"/>
      <c r="PT9" s="248"/>
      <c r="PU9" s="248"/>
      <c r="PV9" s="248"/>
      <c r="PW9" s="248"/>
      <c r="PX9" s="248"/>
      <c r="PY9" s="248"/>
      <c r="PZ9" s="248"/>
      <c r="QA9" s="248"/>
      <c r="QB9" s="248"/>
      <c r="QC9" s="248"/>
      <c r="QD9" s="248"/>
      <c r="QE9" s="248"/>
      <c r="QF9" s="248"/>
      <c r="QG9" s="248"/>
      <c r="QH9" s="248"/>
      <c r="QI9" s="248"/>
      <c r="QJ9" s="248"/>
      <c r="QK9" s="248"/>
      <c r="QL9" s="248"/>
      <c r="QM9" s="248"/>
      <c r="QN9" s="248"/>
      <c r="QO9" s="248"/>
      <c r="QP9" s="248"/>
      <c r="QQ9" s="248"/>
      <c r="QR9" s="248"/>
      <c r="QS9" s="248"/>
      <c r="QT9" s="248"/>
      <c r="QU9" s="248"/>
      <c r="QV9" s="248"/>
      <c r="QW9" s="248"/>
      <c r="QX9" s="248"/>
      <c r="QY9" s="248"/>
      <c r="QZ9" s="248"/>
      <c r="RA9" s="248"/>
      <c r="RB9" s="248"/>
      <c r="RC9" s="248"/>
      <c r="RD9" s="248"/>
      <c r="RE9" s="248"/>
      <c r="RF9" s="248"/>
      <c r="RG9" s="248"/>
      <c r="RH9" s="248"/>
      <c r="RI9" s="248"/>
      <c r="RJ9" s="248"/>
      <c r="RK9" s="248"/>
      <c r="RL9" s="248"/>
      <c r="RM9" s="248"/>
      <c r="RN9" s="248"/>
      <c r="RO9" s="248"/>
      <c r="RP9" s="248"/>
      <c r="RQ9" s="248"/>
      <c r="RR9" s="248"/>
      <c r="RS9" s="248"/>
      <c r="RT9" s="248"/>
      <c r="RU9" s="248"/>
      <c r="RV9" s="248"/>
      <c r="RW9" s="248"/>
      <c r="RX9" s="248"/>
      <c r="RY9" s="248"/>
      <c r="RZ9" s="248"/>
      <c r="SA9" s="248"/>
      <c r="SB9" s="248"/>
      <c r="SC9" s="248"/>
      <c r="SD9" s="248"/>
      <c r="SE9" s="248"/>
      <c r="SF9" s="248"/>
      <c r="SG9" s="248"/>
      <c r="SH9" s="248"/>
      <c r="SI9" s="248"/>
      <c r="SJ9" s="248"/>
      <c r="SK9" s="248"/>
      <c r="SL9" s="248"/>
      <c r="SM9" s="248"/>
      <c r="SN9" s="248"/>
      <c r="SO9" s="248"/>
      <c r="SP9" s="248"/>
      <c r="SQ9" s="248"/>
      <c r="SR9" s="248"/>
      <c r="SS9" s="248"/>
      <c r="ST9" s="248"/>
      <c r="SU9" s="248"/>
      <c r="SV9" s="248"/>
      <c r="SW9" s="248"/>
      <c r="SX9" s="248"/>
      <c r="SY9" s="248"/>
      <c r="SZ9" s="248"/>
      <c r="TA9" s="248"/>
      <c r="TB9" s="248"/>
      <c r="TC9" s="248"/>
      <c r="TD9" s="248"/>
      <c r="TE9" s="248"/>
      <c r="TF9" s="248"/>
      <c r="TG9" s="248"/>
      <c r="TH9" s="248"/>
      <c r="TI9" s="248"/>
      <c r="TJ9" s="248"/>
      <c r="TK9" s="248"/>
      <c r="TL9" s="248"/>
      <c r="TM9" s="248"/>
      <c r="TN9" s="248"/>
      <c r="TO9" s="248"/>
      <c r="TP9" s="248"/>
      <c r="TQ9" s="248"/>
      <c r="TR9" s="248"/>
      <c r="TS9" s="248"/>
      <c r="TT9" s="248"/>
      <c r="TU9" s="248"/>
      <c r="TV9" s="248"/>
      <c r="TW9" s="248"/>
      <c r="TX9" s="248"/>
      <c r="TY9" s="248"/>
      <c r="TZ9" s="248"/>
      <c r="UA9" s="248"/>
      <c r="UB9" s="248"/>
      <c r="UC9" s="248"/>
      <c r="UD9" s="248"/>
      <c r="UE9" s="248"/>
      <c r="UF9" s="248"/>
      <c r="UG9" s="248"/>
      <c r="UH9" s="248"/>
      <c r="UI9" s="248"/>
      <c r="UJ9" s="248"/>
      <c r="UK9" s="248"/>
      <c r="UL9" s="248"/>
      <c r="UM9" s="248"/>
      <c r="UN9" s="248"/>
      <c r="UO9" s="248"/>
      <c r="UP9" s="248"/>
      <c r="UQ9" s="248"/>
      <c r="UR9" s="248"/>
      <c r="US9" s="248"/>
      <c r="UT9" s="248"/>
      <c r="UU9" s="248"/>
      <c r="UV9" s="248"/>
      <c r="UW9" s="248"/>
      <c r="UX9" s="248"/>
      <c r="UY9" s="248"/>
      <c r="UZ9" s="248"/>
      <c r="VA9" s="248"/>
      <c r="VB9" s="248"/>
      <c r="VC9" s="248"/>
      <c r="VD9" s="248"/>
      <c r="VE9" s="248"/>
      <c r="VF9" s="248"/>
      <c r="VG9" s="248"/>
      <c r="VH9" s="248"/>
      <c r="VI9" s="248"/>
      <c r="VJ9" s="248"/>
      <c r="VK9" s="248"/>
      <c r="VL9" s="248"/>
      <c r="VM9" s="248"/>
      <c r="VN9" s="248"/>
      <c r="VO9" s="248"/>
      <c r="VP9" s="248"/>
      <c r="VQ9" s="248"/>
      <c r="VR9" s="248"/>
      <c r="VS9" s="248"/>
      <c r="VT9" s="248"/>
      <c r="VU9" s="248"/>
      <c r="VV9" s="248"/>
      <c r="VW9" s="248"/>
      <c r="VX9" s="248"/>
      <c r="VY9" s="248"/>
      <c r="VZ9" s="248"/>
      <c r="WA9" s="248"/>
      <c r="WB9" s="248"/>
      <c r="WC9" s="248"/>
      <c r="WD9" s="248"/>
      <c r="WE9" s="248"/>
      <c r="WF9" s="248"/>
      <c r="WG9" s="248"/>
      <c r="WH9" s="248"/>
      <c r="WI9" s="248"/>
      <c r="WJ9" s="248"/>
      <c r="WK9" s="248"/>
      <c r="WL9" s="248"/>
      <c r="WM9" s="248"/>
      <c r="WN9" s="248"/>
      <c r="WO9" s="248"/>
      <c r="WP9" s="248"/>
      <c r="WQ9" s="248"/>
      <c r="WR9" s="248"/>
      <c r="WS9" s="248"/>
      <c r="WT9" s="248"/>
      <c r="WU9" s="248"/>
      <c r="WV9" s="248"/>
      <c r="WW9" s="248"/>
      <c r="WX9" s="248"/>
      <c r="WY9" s="248"/>
      <c r="WZ9" s="248"/>
      <c r="XA9" s="248"/>
      <c r="XB9" s="248"/>
      <c r="XC9" s="248"/>
      <c r="XD9" s="248"/>
      <c r="XE9" s="248"/>
      <c r="XF9" s="248"/>
      <c r="XG9" s="248"/>
      <c r="XH9" s="248"/>
      <c r="XI9" s="248"/>
      <c r="XJ9" s="248"/>
      <c r="XK9" s="248"/>
      <c r="XL9" s="248"/>
      <c r="XM9" s="248"/>
      <c r="XN9" s="248"/>
      <c r="XO9" s="248"/>
      <c r="XP9" s="248"/>
      <c r="XQ9" s="248"/>
      <c r="XR9" s="248"/>
      <c r="XS9" s="248"/>
      <c r="XT9" s="248"/>
      <c r="XU9" s="248"/>
      <c r="XV9" s="248"/>
      <c r="XW9" s="248"/>
      <c r="XX9" s="248"/>
      <c r="XY9" s="248"/>
      <c r="XZ9" s="248"/>
      <c r="YA9" s="248"/>
      <c r="YB9" s="248"/>
      <c r="YC9" s="248"/>
      <c r="YD9" s="248"/>
      <c r="YE9" s="248"/>
      <c r="YF9" s="248"/>
      <c r="YG9" s="248"/>
      <c r="YH9" s="248"/>
      <c r="YI9" s="248"/>
      <c r="YJ9" s="248"/>
    </row>
    <row r="10" spans="1:660" ht="25" customHeight="1">
      <c r="A10" s="757" t="s">
        <v>58</v>
      </c>
      <c r="B10" s="758"/>
      <c r="C10" s="758"/>
      <c r="D10" s="758"/>
      <c r="E10" s="759"/>
      <c r="F10" s="760" t="str">
        <f>IF(Résultats!P37="","",Résultats!P37)</f>
        <v/>
      </c>
      <c r="G10" s="761"/>
      <c r="H10" s="762"/>
      <c r="I10" s="377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  <c r="DM10" s="248"/>
      <c r="DN10" s="248"/>
      <c r="DO10" s="248"/>
      <c r="DP10" s="248"/>
      <c r="DQ10" s="248"/>
      <c r="DR10" s="248"/>
      <c r="DS10" s="248"/>
      <c r="DT10" s="248"/>
      <c r="DU10" s="248"/>
      <c r="DV10" s="248"/>
      <c r="DW10" s="248"/>
      <c r="DX10" s="248"/>
      <c r="DY10" s="248"/>
      <c r="DZ10" s="248"/>
      <c r="EA10" s="248"/>
      <c r="EB10" s="248"/>
      <c r="EC10" s="248"/>
      <c r="ED10" s="248"/>
      <c r="EE10" s="248"/>
      <c r="EF10" s="248"/>
      <c r="EG10" s="248"/>
      <c r="EH10" s="248"/>
      <c r="EI10" s="248"/>
      <c r="EJ10" s="248"/>
      <c r="EK10" s="248"/>
      <c r="EL10" s="248"/>
      <c r="EM10" s="248"/>
      <c r="EN10" s="248"/>
      <c r="EO10" s="248"/>
      <c r="EP10" s="248"/>
      <c r="EQ10" s="248"/>
      <c r="ER10" s="248"/>
      <c r="ES10" s="248"/>
      <c r="ET10" s="248"/>
      <c r="EU10" s="248"/>
      <c r="EV10" s="248"/>
      <c r="EW10" s="248"/>
      <c r="EX10" s="248"/>
      <c r="EY10" s="248"/>
      <c r="EZ10" s="248"/>
      <c r="FA10" s="248"/>
      <c r="FB10" s="248"/>
      <c r="FC10" s="248"/>
      <c r="FD10" s="248"/>
      <c r="FE10" s="248"/>
      <c r="FF10" s="248"/>
      <c r="FG10" s="248"/>
      <c r="FH10" s="248"/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  <c r="FW10" s="248"/>
      <c r="FX10" s="248"/>
      <c r="FY10" s="248"/>
      <c r="FZ10" s="248"/>
      <c r="GA10" s="248"/>
      <c r="GB10" s="248"/>
      <c r="GC10" s="248"/>
      <c r="GD10" s="248"/>
      <c r="GE10" s="248"/>
      <c r="GF10" s="248"/>
      <c r="GG10" s="248"/>
      <c r="GH10" s="248"/>
      <c r="GI10" s="248"/>
      <c r="GJ10" s="248"/>
      <c r="GK10" s="248"/>
      <c r="GL10" s="248"/>
      <c r="GM10" s="248"/>
      <c r="GN10" s="248"/>
      <c r="GO10" s="248"/>
      <c r="GP10" s="248"/>
      <c r="GQ10" s="248"/>
      <c r="GR10" s="248"/>
      <c r="GS10" s="248"/>
      <c r="GT10" s="248"/>
      <c r="GU10" s="248"/>
      <c r="GV10" s="248"/>
      <c r="GW10" s="248"/>
      <c r="GX10" s="248"/>
      <c r="GY10" s="248"/>
      <c r="GZ10" s="248"/>
      <c r="HA10" s="248"/>
      <c r="HB10" s="248"/>
      <c r="HC10" s="248"/>
      <c r="HD10" s="248"/>
      <c r="HE10" s="248"/>
      <c r="HF10" s="248"/>
      <c r="HG10" s="248"/>
      <c r="HH10" s="248"/>
      <c r="HI10" s="248"/>
      <c r="HJ10" s="248"/>
      <c r="HK10" s="248"/>
      <c r="HL10" s="248"/>
      <c r="HM10" s="248"/>
      <c r="HN10" s="248"/>
      <c r="HO10" s="248"/>
      <c r="HP10" s="248"/>
      <c r="HQ10" s="248"/>
      <c r="HR10" s="248"/>
      <c r="HS10" s="248"/>
      <c r="HT10" s="248"/>
      <c r="HU10" s="248"/>
      <c r="HV10" s="248"/>
      <c r="HW10" s="248"/>
      <c r="HX10" s="248"/>
      <c r="HY10" s="248"/>
      <c r="HZ10" s="248"/>
      <c r="IA10" s="248"/>
      <c r="IB10" s="248"/>
      <c r="IC10" s="248"/>
      <c r="ID10" s="248"/>
      <c r="IE10" s="248"/>
      <c r="IF10" s="248"/>
      <c r="IG10" s="248"/>
      <c r="IH10" s="248"/>
      <c r="II10" s="248"/>
      <c r="IJ10" s="248"/>
      <c r="IK10" s="248"/>
      <c r="IL10" s="248"/>
      <c r="IM10" s="248"/>
      <c r="IN10" s="248"/>
      <c r="IO10" s="248"/>
      <c r="IP10" s="248"/>
      <c r="IQ10" s="248"/>
      <c r="IR10" s="248"/>
      <c r="IS10" s="248"/>
      <c r="IT10" s="248"/>
      <c r="IU10" s="248"/>
      <c r="IV10" s="248"/>
      <c r="IW10" s="248"/>
      <c r="IX10" s="248"/>
      <c r="IY10" s="248"/>
      <c r="IZ10" s="248"/>
      <c r="JA10" s="248"/>
      <c r="JB10" s="248"/>
      <c r="JC10" s="248"/>
      <c r="JD10" s="248"/>
      <c r="JE10" s="248"/>
      <c r="JF10" s="248"/>
      <c r="JG10" s="248"/>
      <c r="JH10" s="248"/>
      <c r="JI10" s="248"/>
      <c r="JJ10" s="248"/>
      <c r="JK10" s="248"/>
      <c r="JL10" s="248"/>
      <c r="JM10" s="248"/>
      <c r="JN10" s="248"/>
      <c r="JO10" s="248"/>
      <c r="JP10" s="248"/>
      <c r="JQ10" s="248"/>
      <c r="JR10" s="248"/>
      <c r="JS10" s="248"/>
      <c r="JT10" s="248"/>
      <c r="JU10" s="248"/>
      <c r="JV10" s="248"/>
      <c r="JW10" s="248"/>
      <c r="JX10" s="248"/>
      <c r="JY10" s="248"/>
      <c r="JZ10" s="248"/>
      <c r="KA10" s="248"/>
      <c r="KB10" s="248"/>
      <c r="KC10" s="248"/>
      <c r="KD10" s="248"/>
      <c r="KE10" s="248"/>
      <c r="KF10" s="248"/>
      <c r="KG10" s="248"/>
      <c r="KH10" s="248"/>
      <c r="KI10" s="248"/>
      <c r="KJ10" s="248"/>
      <c r="KK10" s="248"/>
      <c r="KL10" s="248"/>
      <c r="KM10" s="248"/>
      <c r="KN10" s="248"/>
      <c r="KO10" s="248"/>
      <c r="KP10" s="248"/>
      <c r="KQ10" s="248"/>
      <c r="KR10" s="248"/>
      <c r="KS10" s="248"/>
      <c r="KT10" s="248"/>
      <c r="KU10" s="248"/>
      <c r="KV10" s="248"/>
      <c r="KW10" s="248"/>
      <c r="KX10" s="248"/>
      <c r="KY10" s="248"/>
      <c r="KZ10" s="248"/>
      <c r="LA10" s="248"/>
      <c r="LB10" s="248"/>
      <c r="LC10" s="248"/>
      <c r="LD10" s="248"/>
      <c r="LE10" s="248"/>
      <c r="LF10" s="248"/>
      <c r="LG10" s="248"/>
      <c r="LH10" s="248"/>
      <c r="LI10" s="248"/>
      <c r="LJ10" s="248"/>
      <c r="LK10" s="248"/>
      <c r="LL10" s="248"/>
      <c r="LM10" s="248"/>
      <c r="LN10" s="248"/>
      <c r="LO10" s="248"/>
      <c r="LP10" s="248"/>
      <c r="LQ10" s="248"/>
      <c r="LR10" s="248"/>
      <c r="LS10" s="248"/>
      <c r="LT10" s="248"/>
      <c r="LU10" s="248"/>
      <c r="LV10" s="248"/>
      <c r="LW10" s="248"/>
      <c r="LX10" s="248"/>
      <c r="LY10" s="248"/>
      <c r="LZ10" s="248"/>
      <c r="MA10" s="248"/>
      <c r="MB10" s="248"/>
      <c r="MC10" s="248"/>
      <c r="MD10" s="248"/>
      <c r="ME10" s="248"/>
      <c r="MF10" s="248"/>
      <c r="MG10" s="248"/>
      <c r="MH10" s="248"/>
      <c r="MI10" s="248"/>
      <c r="MJ10" s="248"/>
      <c r="MK10" s="248"/>
      <c r="ML10" s="248"/>
      <c r="MM10" s="248"/>
      <c r="MN10" s="248"/>
      <c r="MO10" s="248"/>
      <c r="MP10" s="248"/>
      <c r="MQ10" s="248"/>
      <c r="MR10" s="248"/>
      <c r="MS10" s="248"/>
      <c r="MT10" s="248"/>
      <c r="MU10" s="248"/>
      <c r="MV10" s="248"/>
      <c r="MW10" s="248"/>
      <c r="MX10" s="248"/>
      <c r="MY10" s="248"/>
      <c r="MZ10" s="248"/>
      <c r="NA10" s="248"/>
      <c r="NB10" s="248"/>
      <c r="NC10" s="248"/>
      <c r="ND10" s="248"/>
      <c r="NE10" s="248"/>
      <c r="NF10" s="248"/>
      <c r="NG10" s="248"/>
      <c r="NH10" s="248"/>
      <c r="NI10" s="248"/>
      <c r="NJ10" s="248"/>
      <c r="NK10" s="248"/>
      <c r="NL10" s="248"/>
      <c r="NM10" s="248"/>
      <c r="NN10" s="248"/>
      <c r="NO10" s="248"/>
      <c r="NP10" s="248"/>
      <c r="NQ10" s="248"/>
      <c r="NR10" s="248"/>
      <c r="NS10" s="248"/>
      <c r="NT10" s="248"/>
      <c r="NU10" s="248"/>
      <c r="NV10" s="248"/>
      <c r="NW10" s="248"/>
      <c r="NX10" s="248"/>
      <c r="NY10" s="248"/>
      <c r="NZ10" s="248"/>
      <c r="OA10" s="248"/>
      <c r="OB10" s="248"/>
      <c r="OC10" s="248"/>
      <c r="OD10" s="248"/>
      <c r="OE10" s="248"/>
      <c r="OF10" s="248"/>
      <c r="OG10" s="248"/>
      <c r="OH10" s="248"/>
      <c r="OI10" s="248"/>
      <c r="OJ10" s="248"/>
      <c r="OK10" s="248"/>
      <c r="OL10" s="248"/>
      <c r="OM10" s="248"/>
      <c r="ON10" s="248"/>
      <c r="OO10" s="248"/>
      <c r="OP10" s="248"/>
      <c r="OQ10" s="248"/>
      <c r="OR10" s="248"/>
      <c r="OS10" s="248"/>
      <c r="OT10" s="248"/>
      <c r="OU10" s="248"/>
      <c r="OV10" s="248"/>
      <c r="OW10" s="248"/>
      <c r="OX10" s="248"/>
      <c r="OY10" s="248"/>
      <c r="OZ10" s="248"/>
      <c r="PA10" s="248"/>
      <c r="PB10" s="248"/>
      <c r="PC10" s="248"/>
      <c r="PD10" s="248"/>
      <c r="PE10" s="248"/>
      <c r="PF10" s="248"/>
      <c r="PG10" s="248"/>
      <c r="PH10" s="248"/>
      <c r="PI10" s="248"/>
      <c r="PJ10" s="248"/>
      <c r="PK10" s="248"/>
      <c r="PL10" s="248"/>
      <c r="PM10" s="248"/>
      <c r="PN10" s="248"/>
      <c r="PO10" s="248"/>
      <c r="PP10" s="248"/>
      <c r="PQ10" s="248"/>
      <c r="PR10" s="248"/>
      <c r="PS10" s="248"/>
      <c r="PT10" s="248"/>
      <c r="PU10" s="248"/>
      <c r="PV10" s="248"/>
      <c r="PW10" s="248"/>
      <c r="PX10" s="248"/>
      <c r="PY10" s="248"/>
      <c r="PZ10" s="248"/>
      <c r="QA10" s="248"/>
      <c r="QB10" s="248"/>
      <c r="QC10" s="248"/>
      <c r="QD10" s="248"/>
      <c r="QE10" s="248"/>
      <c r="QF10" s="248"/>
      <c r="QG10" s="248"/>
      <c r="QH10" s="248"/>
      <c r="QI10" s="248"/>
      <c r="QJ10" s="248"/>
      <c r="QK10" s="248"/>
      <c r="QL10" s="248"/>
      <c r="QM10" s="248"/>
      <c r="QN10" s="248"/>
      <c r="QO10" s="248"/>
      <c r="QP10" s="248"/>
      <c r="QQ10" s="248"/>
      <c r="QR10" s="248"/>
      <c r="QS10" s="248"/>
      <c r="QT10" s="248"/>
      <c r="QU10" s="248"/>
      <c r="QV10" s="248"/>
      <c r="QW10" s="248"/>
      <c r="QX10" s="248"/>
      <c r="QY10" s="248"/>
      <c r="QZ10" s="248"/>
      <c r="RA10" s="248"/>
      <c r="RB10" s="248"/>
      <c r="RC10" s="248"/>
      <c r="RD10" s="248"/>
      <c r="RE10" s="248"/>
      <c r="RF10" s="248"/>
      <c r="RG10" s="248"/>
      <c r="RH10" s="248"/>
      <c r="RI10" s="248"/>
      <c r="RJ10" s="248"/>
      <c r="RK10" s="248"/>
      <c r="RL10" s="248"/>
      <c r="RM10" s="248"/>
      <c r="RN10" s="248"/>
      <c r="RO10" s="248"/>
      <c r="RP10" s="248"/>
      <c r="RQ10" s="248"/>
      <c r="RR10" s="248"/>
      <c r="RS10" s="248"/>
      <c r="RT10" s="248"/>
      <c r="RU10" s="248"/>
      <c r="RV10" s="248"/>
      <c r="RW10" s="248"/>
      <c r="RX10" s="248"/>
      <c r="RY10" s="248"/>
      <c r="RZ10" s="248"/>
      <c r="SA10" s="248"/>
      <c r="SB10" s="248"/>
      <c r="SC10" s="248"/>
      <c r="SD10" s="248"/>
      <c r="SE10" s="248"/>
      <c r="SF10" s="248"/>
      <c r="SG10" s="248"/>
      <c r="SH10" s="248"/>
      <c r="SI10" s="248"/>
      <c r="SJ10" s="248"/>
      <c r="SK10" s="248"/>
      <c r="SL10" s="248"/>
      <c r="SM10" s="248"/>
      <c r="SN10" s="248"/>
      <c r="SO10" s="248"/>
      <c r="SP10" s="248"/>
      <c r="SQ10" s="248"/>
      <c r="SR10" s="248"/>
      <c r="SS10" s="248"/>
      <c r="ST10" s="248"/>
      <c r="SU10" s="248"/>
      <c r="SV10" s="248"/>
      <c r="SW10" s="248"/>
      <c r="SX10" s="248"/>
      <c r="SY10" s="248"/>
      <c r="SZ10" s="248"/>
      <c r="TA10" s="248"/>
      <c r="TB10" s="248"/>
      <c r="TC10" s="248"/>
      <c r="TD10" s="248"/>
      <c r="TE10" s="248"/>
      <c r="TF10" s="248"/>
      <c r="TG10" s="248"/>
      <c r="TH10" s="248"/>
      <c r="TI10" s="248"/>
      <c r="TJ10" s="248"/>
      <c r="TK10" s="248"/>
      <c r="TL10" s="248"/>
      <c r="TM10" s="248"/>
      <c r="TN10" s="248"/>
      <c r="TO10" s="248"/>
      <c r="TP10" s="248"/>
      <c r="TQ10" s="248"/>
      <c r="TR10" s="248"/>
      <c r="TS10" s="248"/>
      <c r="TT10" s="248"/>
      <c r="TU10" s="248"/>
      <c r="TV10" s="248"/>
      <c r="TW10" s="248"/>
      <c r="TX10" s="248"/>
      <c r="TY10" s="248"/>
      <c r="TZ10" s="248"/>
      <c r="UA10" s="248"/>
      <c r="UB10" s="248"/>
      <c r="UC10" s="248"/>
      <c r="UD10" s="248"/>
      <c r="UE10" s="248"/>
      <c r="UF10" s="248"/>
      <c r="UG10" s="248"/>
      <c r="UH10" s="248"/>
      <c r="UI10" s="248"/>
      <c r="UJ10" s="248"/>
      <c r="UK10" s="248"/>
      <c r="UL10" s="248"/>
      <c r="UM10" s="248"/>
      <c r="UN10" s="248"/>
      <c r="UO10" s="248"/>
      <c r="UP10" s="248"/>
      <c r="UQ10" s="248"/>
      <c r="UR10" s="248"/>
      <c r="US10" s="248"/>
      <c r="UT10" s="248"/>
      <c r="UU10" s="248"/>
      <c r="UV10" s="248"/>
      <c r="UW10" s="248"/>
      <c r="UX10" s="248"/>
      <c r="UY10" s="248"/>
      <c r="UZ10" s="248"/>
      <c r="VA10" s="248"/>
      <c r="VB10" s="248"/>
      <c r="VC10" s="248"/>
      <c r="VD10" s="248"/>
      <c r="VE10" s="248"/>
      <c r="VF10" s="248"/>
      <c r="VG10" s="248"/>
      <c r="VH10" s="248"/>
      <c r="VI10" s="248"/>
      <c r="VJ10" s="248"/>
      <c r="VK10" s="248"/>
      <c r="VL10" s="248"/>
      <c r="VM10" s="248"/>
      <c r="VN10" s="248"/>
      <c r="VO10" s="248"/>
      <c r="VP10" s="248"/>
      <c r="VQ10" s="248"/>
      <c r="VR10" s="248"/>
      <c r="VS10" s="248"/>
      <c r="VT10" s="248"/>
      <c r="VU10" s="248"/>
      <c r="VV10" s="248"/>
      <c r="VW10" s="248"/>
      <c r="VX10" s="248"/>
      <c r="VY10" s="248"/>
      <c r="VZ10" s="248"/>
      <c r="WA10" s="248"/>
      <c r="WB10" s="248"/>
      <c r="WC10" s="248"/>
      <c r="WD10" s="248"/>
      <c r="WE10" s="248"/>
      <c r="WF10" s="248"/>
      <c r="WG10" s="248"/>
      <c r="WH10" s="248"/>
      <c r="WI10" s="248"/>
      <c r="WJ10" s="248"/>
      <c r="WK10" s="248"/>
      <c r="WL10" s="248"/>
      <c r="WM10" s="248"/>
      <c r="WN10" s="248"/>
      <c r="WO10" s="248"/>
      <c r="WP10" s="248"/>
      <c r="WQ10" s="248"/>
      <c r="WR10" s="248"/>
      <c r="WS10" s="248"/>
      <c r="WT10" s="248"/>
      <c r="WU10" s="248"/>
      <c r="WV10" s="248"/>
      <c r="WW10" s="248"/>
      <c r="WX10" s="248"/>
      <c r="WY10" s="248"/>
      <c r="WZ10" s="248"/>
      <c r="XA10" s="248"/>
      <c r="XB10" s="248"/>
      <c r="XC10" s="248"/>
      <c r="XD10" s="248"/>
      <c r="XE10" s="248"/>
      <c r="XF10" s="248"/>
      <c r="XG10" s="248"/>
      <c r="XH10" s="248"/>
      <c r="XI10" s="248"/>
      <c r="XJ10" s="248"/>
      <c r="XK10" s="248"/>
      <c r="XL10" s="248"/>
      <c r="XM10" s="248"/>
      <c r="XN10" s="248"/>
      <c r="XO10" s="248"/>
      <c r="XP10" s="248"/>
      <c r="XQ10" s="248"/>
      <c r="XR10" s="248"/>
      <c r="XS10" s="248"/>
      <c r="XT10" s="248"/>
      <c r="XU10" s="248"/>
      <c r="XV10" s="248"/>
      <c r="XW10" s="248"/>
      <c r="XX10" s="248"/>
      <c r="XY10" s="248"/>
      <c r="XZ10" s="248"/>
      <c r="YA10" s="248"/>
      <c r="YB10" s="248"/>
      <c r="YC10" s="248"/>
      <c r="YD10" s="248"/>
      <c r="YE10" s="248"/>
      <c r="YF10" s="248"/>
      <c r="YG10" s="248"/>
      <c r="YH10" s="248"/>
      <c r="YI10" s="248"/>
      <c r="YJ10" s="248"/>
    </row>
    <row r="11" spans="1:660" ht="25" customHeight="1">
      <c r="A11" s="780" t="s">
        <v>60</v>
      </c>
      <c r="B11" s="767"/>
      <c r="C11" s="767"/>
      <c r="D11" s="767"/>
      <c r="E11" s="767"/>
      <c r="F11" s="781" t="str">
        <f>IF(Résultats!AY36="","",Résultats!AY36)</f>
        <v/>
      </c>
      <c r="G11" s="781"/>
      <c r="H11" s="782"/>
      <c r="I11" s="375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  <c r="DM11" s="248"/>
      <c r="DN11" s="248"/>
      <c r="DO11" s="248"/>
      <c r="DP11" s="248"/>
      <c r="DQ11" s="248"/>
      <c r="DR11" s="248"/>
      <c r="DS11" s="248"/>
      <c r="DT11" s="248"/>
      <c r="DU11" s="248"/>
      <c r="DV11" s="248"/>
      <c r="DW11" s="248"/>
      <c r="DX11" s="248"/>
      <c r="DY11" s="248"/>
      <c r="DZ11" s="248"/>
      <c r="EA11" s="248"/>
      <c r="EB11" s="248"/>
      <c r="EC11" s="248"/>
      <c r="ED11" s="248"/>
      <c r="EE11" s="248"/>
      <c r="EF11" s="248"/>
      <c r="EG11" s="248"/>
      <c r="EH11" s="248"/>
      <c r="EI11" s="248"/>
      <c r="EJ11" s="248"/>
      <c r="EK11" s="248"/>
      <c r="EL11" s="248"/>
      <c r="EM11" s="248"/>
      <c r="EN11" s="248"/>
      <c r="EO11" s="248"/>
      <c r="EP11" s="248"/>
      <c r="EQ11" s="248"/>
      <c r="ER11" s="248"/>
      <c r="ES11" s="248"/>
      <c r="ET11" s="248"/>
      <c r="EU11" s="248"/>
      <c r="EV11" s="248"/>
      <c r="EW11" s="248"/>
      <c r="EX11" s="248"/>
      <c r="EY11" s="248"/>
      <c r="EZ11" s="248"/>
      <c r="FA11" s="248"/>
      <c r="FB11" s="248"/>
      <c r="FC11" s="248"/>
      <c r="FD11" s="248"/>
      <c r="FE11" s="248"/>
      <c r="FF11" s="248"/>
      <c r="FG11" s="248"/>
      <c r="FH11" s="248"/>
      <c r="FI11" s="248"/>
      <c r="FJ11" s="248"/>
      <c r="FK11" s="248"/>
      <c r="FL11" s="248"/>
      <c r="FM11" s="248"/>
      <c r="FN11" s="248"/>
      <c r="FO11" s="248"/>
      <c r="FP11" s="248"/>
      <c r="FQ11" s="248"/>
      <c r="FR11" s="248"/>
      <c r="FS11" s="248"/>
      <c r="FT11" s="248"/>
      <c r="FU11" s="248"/>
      <c r="FV11" s="248"/>
      <c r="FW11" s="248"/>
      <c r="FX11" s="248"/>
      <c r="FY11" s="248"/>
      <c r="FZ11" s="248"/>
      <c r="GA11" s="248"/>
      <c r="GB11" s="248"/>
      <c r="GC11" s="248"/>
      <c r="GD11" s="248"/>
      <c r="GE11" s="248"/>
      <c r="GF11" s="248"/>
      <c r="GG11" s="248"/>
      <c r="GH11" s="248"/>
      <c r="GI11" s="248"/>
      <c r="GJ11" s="248"/>
      <c r="GK11" s="248"/>
      <c r="GL11" s="248"/>
      <c r="GM11" s="248"/>
      <c r="GN11" s="248"/>
      <c r="GO11" s="248"/>
      <c r="GP11" s="248"/>
      <c r="GQ11" s="248"/>
      <c r="GR11" s="248"/>
      <c r="GS11" s="248"/>
      <c r="GT11" s="248"/>
      <c r="GU11" s="248"/>
      <c r="GV11" s="248"/>
      <c r="GW11" s="248"/>
      <c r="GX11" s="248"/>
      <c r="GY11" s="248"/>
      <c r="GZ11" s="248"/>
      <c r="HA11" s="248"/>
      <c r="HB11" s="248"/>
      <c r="HC11" s="248"/>
      <c r="HD11" s="248"/>
      <c r="HE11" s="248"/>
      <c r="HF11" s="248"/>
      <c r="HG11" s="248"/>
      <c r="HH11" s="248"/>
      <c r="HI11" s="248"/>
      <c r="HJ11" s="248"/>
      <c r="HK11" s="248"/>
      <c r="HL11" s="248"/>
      <c r="HM11" s="248"/>
      <c r="HN11" s="248"/>
      <c r="HO11" s="248"/>
      <c r="HP11" s="248"/>
      <c r="HQ11" s="248"/>
      <c r="HR11" s="248"/>
      <c r="HS11" s="248"/>
      <c r="HT11" s="248"/>
      <c r="HU11" s="248"/>
      <c r="HV11" s="248"/>
      <c r="HW11" s="248"/>
      <c r="HX11" s="248"/>
      <c r="HY11" s="248"/>
      <c r="HZ11" s="248"/>
      <c r="IA11" s="248"/>
      <c r="IB11" s="248"/>
      <c r="IC11" s="248"/>
      <c r="ID11" s="248"/>
      <c r="IE11" s="248"/>
      <c r="IF11" s="248"/>
      <c r="IG11" s="248"/>
      <c r="IH11" s="248"/>
      <c r="II11" s="248"/>
      <c r="IJ11" s="248"/>
      <c r="IK11" s="248"/>
      <c r="IL11" s="248"/>
      <c r="IM11" s="248"/>
      <c r="IN11" s="248"/>
      <c r="IO11" s="248"/>
      <c r="IP11" s="248"/>
      <c r="IQ11" s="248"/>
      <c r="IR11" s="248"/>
      <c r="IS11" s="248"/>
      <c r="IT11" s="248"/>
      <c r="IU11" s="248"/>
      <c r="IV11" s="248"/>
      <c r="IW11" s="248"/>
      <c r="IX11" s="248"/>
      <c r="IY11" s="248"/>
      <c r="IZ11" s="248"/>
      <c r="JA11" s="248"/>
      <c r="JB11" s="248"/>
      <c r="JC11" s="248"/>
      <c r="JD11" s="248"/>
      <c r="JE11" s="248"/>
      <c r="JF11" s="248"/>
      <c r="JG11" s="248"/>
      <c r="JH11" s="248"/>
      <c r="JI11" s="248"/>
      <c r="JJ11" s="248"/>
      <c r="JK11" s="248"/>
      <c r="JL11" s="248"/>
      <c r="JM11" s="248"/>
      <c r="JN11" s="248"/>
      <c r="JO11" s="248"/>
      <c r="JP11" s="248"/>
      <c r="JQ11" s="248"/>
      <c r="JR11" s="248"/>
      <c r="JS11" s="248"/>
      <c r="JT11" s="248"/>
      <c r="JU11" s="248"/>
      <c r="JV11" s="248"/>
      <c r="JW11" s="248"/>
      <c r="JX11" s="248"/>
      <c r="JY11" s="248"/>
      <c r="JZ11" s="248"/>
      <c r="KA11" s="248"/>
      <c r="KB11" s="248"/>
      <c r="KC11" s="248"/>
      <c r="KD11" s="248"/>
      <c r="KE11" s="248"/>
      <c r="KF11" s="248"/>
      <c r="KG11" s="248"/>
      <c r="KH11" s="248"/>
      <c r="KI11" s="248"/>
      <c r="KJ11" s="248"/>
      <c r="KK11" s="248"/>
      <c r="KL11" s="248"/>
      <c r="KM11" s="248"/>
      <c r="KN11" s="248"/>
      <c r="KO11" s="248"/>
      <c r="KP11" s="248"/>
      <c r="KQ11" s="248"/>
      <c r="KR11" s="248"/>
      <c r="KS11" s="248"/>
      <c r="KT11" s="248"/>
      <c r="KU11" s="248"/>
      <c r="KV11" s="248"/>
      <c r="KW11" s="248"/>
      <c r="KX11" s="248"/>
      <c r="KY11" s="248"/>
      <c r="KZ11" s="248"/>
      <c r="LA11" s="248"/>
      <c r="LB11" s="248"/>
      <c r="LC11" s="248"/>
      <c r="LD11" s="248"/>
      <c r="LE11" s="248"/>
      <c r="LF11" s="248"/>
      <c r="LG11" s="248"/>
      <c r="LH11" s="248"/>
      <c r="LI11" s="248"/>
      <c r="LJ11" s="248"/>
      <c r="LK11" s="248"/>
      <c r="LL11" s="248"/>
      <c r="LM11" s="248"/>
      <c r="LN11" s="248"/>
      <c r="LO11" s="248"/>
      <c r="LP11" s="248"/>
      <c r="LQ11" s="248"/>
      <c r="LR11" s="248"/>
      <c r="LS11" s="248"/>
      <c r="LT11" s="248"/>
      <c r="LU11" s="248"/>
      <c r="LV11" s="248"/>
      <c r="LW11" s="248"/>
      <c r="LX11" s="248"/>
      <c r="LY11" s="248"/>
      <c r="LZ11" s="248"/>
      <c r="MA11" s="248"/>
      <c r="MB11" s="248"/>
      <c r="MC11" s="248"/>
      <c r="MD11" s="248"/>
      <c r="ME11" s="248"/>
      <c r="MF11" s="248"/>
      <c r="MG11" s="248"/>
      <c r="MH11" s="248"/>
      <c r="MI11" s="248"/>
      <c r="MJ11" s="248"/>
      <c r="MK11" s="248"/>
      <c r="ML11" s="248"/>
      <c r="MM11" s="248"/>
      <c r="MN11" s="248"/>
      <c r="MO11" s="248"/>
      <c r="MP11" s="248"/>
      <c r="MQ11" s="248"/>
      <c r="MR11" s="248"/>
      <c r="MS11" s="248"/>
      <c r="MT11" s="248"/>
      <c r="MU11" s="248"/>
      <c r="MV11" s="248"/>
      <c r="MW11" s="248"/>
      <c r="MX11" s="248"/>
      <c r="MY11" s="248"/>
      <c r="MZ11" s="248"/>
      <c r="NA11" s="248"/>
      <c r="NB11" s="248"/>
      <c r="NC11" s="248"/>
      <c r="ND11" s="248"/>
      <c r="NE11" s="248"/>
      <c r="NF11" s="248"/>
      <c r="NG11" s="248"/>
      <c r="NH11" s="248"/>
      <c r="NI11" s="248"/>
      <c r="NJ11" s="248"/>
      <c r="NK11" s="248"/>
      <c r="NL11" s="248"/>
      <c r="NM11" s="248"/>
      <c r="NN11" s="248"/>
      <c r="NO11" s="248"/>
      <c r="NP11" s="248"/>
      <c r="NQ11" s="248"/>
      <c r="NR11" s="248"/>
      <c r="NS11" s="248"/>
      <c r="NT11" s="248"/>
      <c r="NU11" s="248"/>
      <c r="NV11" s="248"/>
      <c r="NW11" s="248"/>
      <c r="NX11" s="248"/>
      <c r="NY11" s="248"/>
      <c r="NZ11" s="248"/>
      <c r="OA11" s="248"/>
      <c r="OB11" s="248"/>
      <c r="OC11" s="248"/>
      <c r="OD11" s="248"/>
      <c r="OE11" s="248"/>
      <c r="OF11" s="248"/>
      <c r="OG11" s="248"/>
      <c r="OH11" s="248"/>
      <c r="OI11" s="248"/>
      <c r="OJ11" s="248"/>
      <c r="OK11" s="248"/>
      <c r="OL11" s="248"/>
      <c r="OM11" s="248"/>
      <c r="ON11" s="248"/>
      <c r="OO11" s="248"/>
      <c r="OP11" s="248"/>
      <c r="OQ11" s="248"/>
      <c r="OR11" s="248"/>
      <c r="OS11" s="248"/>
      <c r="OT11" s="248"/>
      <c r="OU11" s="248"/>
      <c r="OV11" s="248"/>
      <c r="OW11" s="248"/>
      <c r="OX11" s="248"/>
      <c r="OY11" s="248"/>
      <c r="OZ11" s="248"/>
      <c r="PA11" s="248"/>
      <c r="PB11" s="248"/>
      <c r="PC11" s="248"/>
      <c r="PD11" s="248"/>
      <c r="PE11" s="248"/>
      <c r="PF11" s="248"/>
      <c r="PG11" s="248"/>
      <c r="PH11" s="248"/>
      <c r="PI11" s="248"/>
      <c r="PJ11" s="248"/>
      <c r="PK11" s="248"/>
      <c r="PL11" s="248"/>
      <c r="PM11" s="248"/>
      <c r="PN11" s="248"/>
      <c r="PO11" s="248"/>
      <c r="PP11" s="248"/>
      <c r="PQ11" s="248"/>
      <c r="PR11" s="248"/>
      <c r="PS11" s="248"/>
      <c r="PT11" s="248"/>
      <c r="PU11" s="248"/>
      <c r="PV11" s="248"/>
      <c r="PW11" s="248"/>
      <c r="PX11" s="248"/>
      <c r="PY11" s="248"/>
      <c r="PZ11" s="248"/>
      <c r="QA11" s="248"/>
      <c r="QB11" s="248"/>
      <c r="QC11" s="248"/>
      <c r="QD11" s="248"/>
      <c r="QE11" s="248"/>
      <c r="QF11" s="248"/>
      <c r="QG11" s="248"/>
      <c r="QH11" s="248"/>
      <c r="QI11" s="248"/>
      <c r="QJ11" s="248"/>
      <c r="QK11" s="248"/>
      <c r="QL11" s="248"/>
      <c r="QM11" s="248"/>
      <c r="QN11" s="248"/>
      <c r="QO11" s="248"/>
      <c r="QP11" s="248"/>
      <c r="QQ11" s="248"/>
      <c r="QR11" s="248"/>
      <c r="QS11" s="248"/>
      <c r="QT11" s="248"/>
      <c r="QU11" s="248"/>
      <c r="QV11" s="248"/>
      <c r="QW11" s="248"/>
      <c r="QX11" s="248"/>
      <c r="QY11" s="248"/>
      <c r="QZ11" s="248"/>
      <c r="RA11" s="248"/>
      <c r="RB11" s="248"/>
      <c r="RC11" s="248"/>
      <c r="RD11" s="248"/>
      <c r="RE11" s="248"/>
      <c r="RF11" s="248"/>
      <c r="RG11" s="248"/>
      <c r="RH11" s="248"/>
      <c r="RI11" s="248"/>
      <c r="RJ11" s="248"/>
      <c r="RK11" s="248"/>
      <c r="RL11" s="248"/>
      <c r="RM11" s="248"/>
      <c r="RN11" s="248"/>
      <c r="RO11" s="248"/>
      <c r="RP11" s="248"/>
      <c r="RQ11" s="248"/>
      <c r="RR11" s="248"/>
      <c r="RS11" s="248"/>
      <c r="RT11" s="248"/>
      <c r="RU11" s="248"/>
      <c r="RV11" s="248"/>
      <c r="RW11" s="248"/>
      <c r="RX11" s="248"/>
      <c r="RY11" s="248"/>
      <c r="RZ11" s="248"/>
      <c r="SA11" s="248"/>
      <c r="SB11" s="248"/>
      <c r="SC11" s="248"/>
      <c r="SD11" s="248"/>
      <c r="SE11" s="248"/>
      <c r="SF11" s="248"/>
      <c r="SG11" s="248"/>
      <c r="SH11" s="248"/>
      <c r="SI11" s="248"/>
      <c r="SJ11" s="248"/>
      <c r="SK11" s="248"/>
      <c r="SL11" s="248"/>
      <c r="SM11" s="248"/>
      <c r="SN11" s="248"/>
      <c r="SO11" s="248"/>
      <c r="SP11" s="248"/>
      <c r="SQ11" s="248"/>
      <c r="SR11" s="248"/>
      <c r="SS11" s="248"/>
      <c r="ST11" s="248"/>
      <c r="SU11" s="248"/>
      <c r="SV11" s="248"/>
      <c r="SW11" s="248"/>
      <c r="SX11" s="248"/>
      <c r="SY11" s="248"/>
      <c r="SZ11" s="248"/>
      <c r="TA11" s="248"/>
      <c r="TB11" s="248"/>
      <c r="TC11" s="248"/>
      <c r="TD11" s="248"/>
      <c r="TE11" s="248"/>
      <c r="TF11" s="248"/>
      <c r="TG11" s="248"/>
      <c r="TH11" s="248"/>
      <c r="TI11" s="248"/>
      <c r="TJ11" s="248"/>
      <c r="TK11" s="248"/>
      <c r="TL11" s="248"/>
      <c r="TM11" s="248"/>
      <c r="TN11" s="248"/>
      <c r="TO11" s="248"/>
      <c r="TP11" s="248"/>
      <c r="TQ11" s="248"/>
      <c r="TR11" s="248"/>
      <c r="TS11" s="248"/>
      <c r="TT11" s="248"/>
      <c r="TU11" s="248"/>
      <c r="TV11" s="248"/>
      <c r="TW11" s="248"/>
      <c r="TX11" s="248"/>
      <c r="TY11" s="248"/>
      <c r="TZ11" s="248"/>
      <c r="UA11" s="248"/>
      <c r="UB11" s="248"/>
      <c r="UC11" s="248"/>
      <c r="UD11" s="248"/>
      <c r="UE11" s="248"/>
      <c r="UF11" s="248"/>
      <c r="UG11" s="248"/>
      <c r="UH11" s="248"/>
      <c r="UI11" s="248"/>
      <c r="UJ11" s="248"/>
      <c r="UK11" s="248"/>
      <c r="UL11" s="248"/>
      <c r="UM11" s="248"/>
      <c r="UN11" s="248"/>
      <c r="UO11" s="248"/>
      <c r="UP11" s="248"/>
      <c r="UQ11" s="248"/>
      <c r="UR11" s="248"/>
      <c r="US11" s="248"/>
      <c r="UT11" s="248"/>
      <c r="UU11" s="248"/>
      <c r="UV11" s="248"/>
      <c r="UW11" s="248"/>
      <c r="UX11" s="248"/>
      <c r="UY11" s="248"/>
      <c r="UZ11" s="248"/>
      <c r="VA11" s="248"/>
      <c r="VB11" s="248"/>
      <c r="VC11" s="248"/>
      <c r="VD11" s="248"/>
      <c r="VE11" s="248"/>
      <c r="VF11" s="248"/>
      <c r="VG11" s="248"/>
      <c r="VH11" s="248"/>
      <c r="VI11" s="248"/>
      <c r="VJ11" s="248"/>
      <c r="VK11" s="248"/>
      <c r="VL11" s="248"/>
      <c r="VM11" s="248"/>
      <c r="VN11" s="248"/>
      <c r="VO11" s="248"/>
      <c r="VP11" s="248"/>
      <c r="VQ11" s="248"/>
      <c r="VR11" s="248"/>
      <c r="VS11" s="248"/>
      <c r="VT11" s="248"/>
      <c r="VU11" s="248"/>
      <c r="VV11" s="248"/>
      <c r="VW11" s="248"/>
      <c r="VX11" s="248"/>
      <c r="VY11" s="248"/>
      <c r="VZ11" s="248"/>
      <c r="WA11" s="248"/>
      <c r="WB11" s="248"/>
      <c r="WC11" s="248"/>
      <c r="WD11" s="248"/>
      <c r="WE11" s="248"/>
      <c r="WF11" s="248"/>
      <c r="WG11" s="248"/>
      <c r="WH11" s="248"/>
      <c r="WI11" s="248"/>
      <c r="WJ11" s="248"/>
      <c r="WK11" s="248"/>
      <c r="WL11" s="248"/>
      <c r="WM11" s="248"/>
      <c r="WN11" s="248"/>
      <c r="WO11" s="248"/>
      <c r="WP11" s="248"/>
      <c r="WQ11" s="248"/>
      <c r="WR11" s="248"/>
      <c r="WS11" s="248"/>
      <c r="WT11" s="248"/>
      <c r="WU11" s="248"/>
      <c r="WV11" s="248"/>
      <c r="WW11" s="248"/>
      <c r="WX11" s="248"/>
      <c r="WY11" s="248"/>
      <c r="WZ11" s="248"/>
      <c r="XA11" s="248"/>
      <c r="XB11" s="248"/>
      <c r="XC11" s="248"/>
      <c r="XD11" s="248"/>
      <c r="XE11" s="248"/>
      <c r="XF11" s="248"/>
      <c r="XG11" s="248"/>
      <c r="XH11" s="248"/>
      <c r="XI11" s="248"/>
      <c r="XJ11" s="248"/>
      <c r="XK11" s="248"/>
      <c r="XL11" s="248"/>
      <c r="XM11" s="248"/>
      <c r="XN11" s="248"/>
      <c r="XO11" s="248"/>
      <c r="XP11" s="248"/>
      <c r="XQ11" s="248"/>
      <c r="XR11" s="248"/>
      <c r="XS11" s="248"/>
      <c r="XT11" s="248"/>
      <c r="XU11" s="248"/>
      <c r="XV11" s="248"/>
      <c r="XW11" s="248"/>
      <c r="XX11" s="248"/>
      <c r="XY11" s="248"/>
      <c r="XZ11" s="248"/>
      <c r="YA11" s="248"/>
      <c r="YB11" s="248"/>
      <c r="YC11" s="248"/>
      <c r="YD11" s="248"/>
      <c r="YE11" s="248"/>
      <c r="YF11" s="248"/>
      <c r="YG11" s="248"/>
      <c r="YH11" s="248"/>
      <c r="YI11" s="248"/>
      <c r="YJ11" s="248"/>
    </row>
    <row r="12" spans="1:660" ht="25" customHeight="1">
      <c r="A12" s="766" t="s">
        <v>65</v>
      </c>
      <c r="B12" s="767"/>
      <c r="C12" s="767"/>
      <c r="D12" s="767"/>
      <c r="E12" s="767"/>
      <c r="F12" s="781" t="str">
        <f>IF(Résultats!BK36="","",Résultats!BK36)</f>
        <v/>
      </c>
      <c r="G12" s="781"/>
      <c r="H12" s="782"/>
      <c r="I12" s="375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  <c r="DM12" s="248"/>
      <c r="DN12" s="248"/>
      <c r="DO12" s="248"/>
      <c r="DP12" s="248"/>
      <c r="DQ12" s="248"/>
      <c r="DR12" s="248"/>
      <c r="DS12" s="248"/>
      <c r="DT12" s="248"/>
      <c r="DU12" s="248"/>
      <c r="DV12" s="248"/>
      <c r="DW12" s="248"/>
      <c r="DX12" s="248"/>
      <c r="DY12" s="248"/>
      <c r="DZ12" s="248"/>
      <c r="EA12" s="248"/>
      <c r="EB12" s="248"/>
      <c r="EC12" s="248"/>
      <c r="ED12" s="248"/>
      <c r="EE12" s="248"/>
      <c r="EF12" s="248"/>
      <c r="EG12" s="248"/>
      <c r="EH12" s="248"/>
      <c r="EI12" s="248"/>
      <c r="EJ12" s="248"/>
      <c r="EK12" s="248"/>
      <c r="EL12" s="248"/>
      <c r="EM12" s="248"/>
      <c r="EN12" s="248"/>
      <c r="EO12" s="248"/>
      <c r="EP12" s="248"/>
      <c r="EQ12" s="248"/>
      <c r="ER12" s="248"/>
      <c r="ES12" s="248"/>
      <c r="ET12" s="248"/>
      <c r="EU12" s="248"/>
      <c r="EV12" s="248"/>
      <c r="EW12" s="248"/>
      <c r="EX12" s="248"/>
      <c r="EY12" s="248"/>
      <c r="EZ12" s="248"/>
      <c r="FA12" s="248"/>
      <c r="FB12" s="248"/>
      <c r="FC12" s="248"/>
      <c r="FD12" s="248"/>
      <c r="FE12" s="248"/>
      <c r="FF12" s="248"/>
      <c r="FG12" s="248"/>
      <c r="FH12" s="248"/>
      <c r="FI12" s="248"/>
      <c r="FJ12" s="248"/>
      <c r="FK12" s="248"/>
      <c r="FL12" s="248"/>
      <c r="FM12" s="248"/>
      <c r="FN12" s="248"/>
      <c r="FO12" s="248"/>
      <c r="FP12" s="248"/>
      <c r="FQ12" s="248"/>
      <c r="FR12" s="248"/>
      <c r="FS12" s="248"/>
      <c r="FT12" s="248"/>
      <c r="FU12" s="248"/>
      <c r="FV12" s="248"/>
      <c r="FW12" s="248"/>
      <c r="FX12" s="248"/>
      <c r="FY12" s="248"/>
      <c r="FZ12" s="248"/>
      <c r="GA12" s="248"/>
      <c r="GB12" s="248"/>
      <c r="GC12" s="248"/>
      <c r="GD12" s="248"/>
      <c r="GE12" s="248"/>
      <c r="GF12" s="248"/>
      <c r="GG12" s="248"/>
      <c r="GH12" s="248"/>
      <c r="GI12" s="248"/>
      <c r="GJ12" s="248"/>
      <c r="GK12" s="248"/>
      <c r="GL12" s="248"/>
      <c r="GM12" s="248"/>
      <c r="GN12" s="248"/>
      <c r="GO12" s="248"/>
      <c r="GP12" s="248"/>
      <c r="GQ12" s="248"/>
      <c r="GR12" s="248"/>
      <c r="GS12" s="248"/>
      <c r="GT12" s="248"/>
      <c r="GU12" s="248"/>
      <c r="GV12" s="248"/>
      <c r="GW12" s="248"/>
      <c r="GX12" s="248"/>
      <c r="GY12" s="248"/>
      <c r="GZ12" s="248"/>
      <c r="HA12" s="248"/>
      <c r="HB12" s="248"/>
      <c r="HC12" s="248"/>
      <c r="HD12" s="248"/>
      <c r="HE12" s="248"/>
      <c r="HF12" s="248"/>
      <c r="HG12" s="248"/>
      <c r="HH12" s="248"/>
      <c r="HI12" s="248"/>
      <c r="HJ12" s="248"/>
      <c r="HK12" s="248"/>
      <c r="HL12" s="248"/>
      <c r="HM12" s="248"/>
      <c r="HN12" s="248"/>
      <c r="HO12" s="248"/>
      <c r="HP12" s="248"/>
      <c r="HQ12" s="248"/>
      <c r="HR12" s="248"/>
      <c r="HS12" s="248"/>
      <c r="HT12" s="248"/>
      <c r="HU12" s="248"/>
      <c r="HV12" s="248"/>
      <c r="HW12" s="248"/>
      <c r="HX12" s="248"/>
      <c r="HY12" s="248"/>
      <c r="HZ12" s="248"/>
      <c r="IA12" s="248"/>
      <c r="IB12" s="248"/>
      <c r="IC12" s="248"/>
      <c r="ID12" s="248"/>
      <c r="IE12" s="248"/>
      <c r="IF12" s="248"/>
      <c r="IG12" s="248"/>
      <c r="IH12" s="248"/>
      <c r="II12" s="248"/>
      <c r="IJ12" s="248"/>
      <c r="IK12" s="248"/>
      <c r="IL12" s="248"/>
      <c r="IM12" s="248"/>
      <c r="IN12" s="248"/>
      <c r="IO12" s="248"/>
      <c r="IP12" s="248"/>
      <c r="IQ12" s="248"/>
      <c r="IR12" s="248"/>
      <c r="IS12" s="248"/>
      <c r="IT12" s="248"/>
      <c r="IU12" s="248"/>
      <c r="IV12" s="248"/>
      <c r="IW12" s="248"/>
      <c r="IX12" s="248"/>
      <c r="IY12" s="248"/>
      <c r="IZ12" s="248"/>
      <c r="JA12" s="248"/>
      <c r="JB12" s="248"/>
      <c r="JC12" s="248"/>
      <c r="JD12" s="248"/>
      <c r="JE12" s="248"/>
      <c r="JF12" s="248"/>
      <c r="JG12" s="248"/>
      <c r="JH12" s="248"/>
      <c r="JI12" s="248"/>
      <c r="JJ12" s="248"/>
      <c r="JK12" s="248"/>
      <c r="JL12" s="248"/>
      <c r="JM12" s="248"/>
      <c r="JN12" s="248"/>
      <c r="JO12" s="248"/>
      <c r="JP12" s="248"/>
      <c r="JQ12" s="248"/>
      <c r="JR12" s="248"/>
      <c r="JS12" s="248"/>
      <c r="JT12" s="248"/>
      <c r="JU12" s="248"/>
      <c r="JV12" s="248"/>
      <c r="JW12" s="248"/>
      <c r="JX12" s="248"/>
      <c r="JY12" s="248"/>
      <c r="JZ12" s="248"/>
      <c r="KA12" s="248"/>
      <c r="KB12" s="248"/>
      <c r="KC12" s="248"/>
      <c r="KD12" s="248"/>
      <c r="KE12" s="248"/>
      <c r="KF12" s="248"/>
      <c r="KG12" s="248"/>
      <c r="KH12" s="248"/>
      <c r="KI12" s="248"/>
      <c r="KJ12" s="248"/>
      <c r="KK12" s="248"/>
      <c r="KL12" s="248"/>
      <c r="KM12" s="248"/>
      <c r="KN12" s="248"/>
      <c r="KO12" s="248"/>
      <c r="KP12" s="248"/>
      <c r="KQ12" s="248"/>
      <c r="KR12" s="248"/>
      <c r="KS12" s="248"/>
      <c r="KT12" s="248"/>
      <c r="KU12" s="248"/>
      <c r="KV12" s="248"/>
      <c r="KW12" s="248"/>
      <c r="KX12" s="248"/>
      <c r="KY12" s="248"/>
      <c r="KZ12" s="248"/>
      <c r="LA12" s="248"/>
      <c r="LB12" s="248"/>
      <c r="LC12" s="248"/>
      <c r="LD12" s="248"/>
      <c r="LE12" s="248"/>
      <c r="LF12" s="248"/>
      <c r="LG12" s="248"/>
      <c r="LH12" s="248"/>
      <c r="LI12" s="248"/>
      <c r="LJ12" s="248"/>
      <c r="LK12" s="248"/>
      <c r="LL12" s="248"/>
      <c r="LM12" s="248"/>
      <c r="LN12" s="248"/>
      <c r="LO12" s="248"/>
      <c r="LP12" s="248"/>
      <c r="LQ12" s="248"/>
      <c r="LR12" s="248"/>
      <c r="LS12" s="248"/>
      <c r="LT12" s="248"/>
      <c r="LU12" s="248"/>
      <c r="LV12" s="248"/>
      <c r="LW12" s="248"/>
      <c r="LX12" s="248"/>
      <c r="LY12" s="248"/>
      <c r="LZ12" s="248"/>
      <c r="MA12" s="248"/>
      <c r="MB12" s="248"/>
      <c r="MC12" s="248"/>
      <c r="MD12" s="248"/>
      <c r="ME12" s="248"/>
      <c r="MF12" s="248"/>
      <c r="MG12" s="248"/>
      <c r="MH12" s="248"/>
      <c r="MI12" s="248"/>
      <c r="MJ12" s="248"/>
      <c r="MK12" s="248"/>
      <c r="ML12" s="248"/>
      <c r="MM12" s="248"/>
      <c r="MN12" s="248"/>
      <c r="MO12" s="248"/>
      <c r="MP12" s="248"/>
      <c r="MQ12" s="248"/>
      <c r="MR12" s="248"/>
      <c r="MS12" s="248"/>
      <c r="MT12" s="248"/>
      <c r="MU12" s="248"/>
      <c r="MV12" s="248"/>
      <c r="MW12" s="248"/>
      <c r="MX12" s="248"/>
      <c r="MY12" s="248"/>
      <c r="MZ12" s="248"/>
      <c r="NA12" s="248"/>
      <c r="NB12" s="248"/>
      <c r="NC12" s="248"/>
      <c r="ND12" s="248"/>
      <c r="NE12" s="248"/>
      <c r="NF12" s="248"/>
      <c r="NG12" s="248"/>
      <c r="NH12" s="248"/>
      <c r="NI12" s="248"/>
      <c r="NJ12" s="248"/>
      <c r="NK12" s="248"/>
      <c r="NL12" s="248"/>
      <c r="NM12" s="248"/>
      <c r="NN12" s="248"/>
      <c r="NO12" s="248"/>
      <c r="NP12" s="248"/>
      <c r="NQ12" s="248"/>
      <c r="NR12" s="248"/>
      <c r="NS12" s="248"/>
      <c r="NT12" s="248"/>
      <c r="NU12" s="248"/>
      <c r="NV12" s="248"/>
      <c r="NW12" s="248"/>
      <c r="NX12" s="248"/>
      <c r="NY12" s="248"/>
      <c r="NZ12" s="248"/>
      <c r="OA12" s="248"/>
      <c r="OB12" s="248"/>
      <c r="OC12" s="248"/>
      <c r="OD12" s="248"/>
      <c r="OE12" s="248"/>
      <c r="OF12" s="248"/>
      <c r="OG12" s="248"/>
      <c r="OH12" s="248"/>
      <c r="OI12" s="248"/>
      <c r="OJ12" s="248"/>
      <c r="OK12" s="248"/>
      <c r="OL12" s="248"/>
      <c r="OM12" s="248"/>
      <c r="ON12" s="248"/>
      <c r="OO12" s="248"/>
      <c r="OP12" s="248"/>
      <c r="OQ12" s="248"/>
      <c r="OR12" s="248"/>
      <c r="OS12" s="248"/>
      <c r="OT12" s="248"/>
      <c r="OU12" s="248"/>
      <c r="OV12" s="248"/>
      <c r="OW12" s="248"/>
      <c r="OX12" s="248"/>
      <c r="OY12" s="248"/>
      <c r="OZ12" s="248"/>
      <c r="PA12" s="248"/>
      <c r="PB12" s="248"/>
      <c r="PC12" s="248"/>
      <c r="PD12" s="248"/>
      <c r="PE12" s="248"/>
      <c r="PF12" s="248"/>
      <c r="PG12" s="248"/>
      <c r="PH12" s="248"/>
      <c r="PI12" s="248"/>
      <c r="PJ12" s="248"/>
      <c r="PK12" s="248"/>
      <c r="PL12" s="248"/>
      <c r="PM12" s="248"/>
      <c r="PN12" s="248"/>
      <c r="PO12" s="248"/>
      <c r="PP12" s="248"/>
      <c r="PQ12" s="248"/>
      <c r="PR12" s="248"/>
      <c r="PS12" s="248"/>
      <c r="PT12" s="248"/>
      <c r="PU12" s="248"/>
      <c r="PV12" s="248"/>
      <c r="PW12" s="248"/>
      <c r="PX12" s="248"/>
      <c r="PY12" s="248"/>
      <c r="PZ12" s="248"/>
      <c r="QA12" s="248"/>
      <c r="QB12" s="248"/>
      <c r="QC12" s="248"/>
      <c r="QD12" s="248"/>
      <c r="QE12" s="248"/>
      <c r="QF12" s="248"/>
      <c r="QG12" s="248"/>
      <c r="QH12" s="248"/>
      <c r="QI12" s="248"/>
      <c r="QJ12" s="248"/>
      <c r="QK12" s="248"/>
      <c r="QL12" s="248"/>
      <c r="QM12" s="248"/>
      <c r="QN12" s="248"/>
      <c r="QO12" s="248"/>
      <c r="QP12" s="248"/>
      <c r="QQ12" s="248"/>
      <c r="QR12" s="248"/>
      <c r="QS12" s="248"/>
      <c r="QT12" s="248"/>
      <c r="QU12" s="248"/>
      <c r="QV12" s="248"/>
      <c r="QW12" s="248"/>
      <c r="QX12" s="248"/>
      <c r="QY12" s="248"/>
      <c r="QZ12" s="248"/>
      <c r="RA12" s="248"/>
      <c r="RB12" s="248"/>
      <c r="RC12" s="248"/>
      <c r="RD12" s="248"/>
      <c r="RE12" s="248"/>
      <c r="RF12" s="248"/>
      <c r="RG12" s="248"/>
      <c r="RH12" s="248"/>
      <c r="RI12" s="248"/>
      <c r="RJ12" s="248"/>
      <c r="RK12" s="248"/>
      <c r="RL12" s="248"/>
      <c r="RM12" s="248"/>
      <c r="RN12" s="248"/>
      <c r="RO12" s="248"/>
      <c r="RP12" s="248"/>
      <c r="RQ12" s="248"/>
      <c r="RR12" s="248"/>
      <c r="RS12" s="248"/>
      <c r="RT12" s="248"/>
      <c r="RU12" s="248"/>
      <c r="RV12" s="248"/>
      <c r="RW12" s="248"/>
      <c r="RX12" s="248"/>
      <c r="RY12" s="248"/>
      <c r="RZ12" s="248"/>
      <c r="SA12" s="248"/>
      <c r="SB12" s="248"/>
      <c r="SC12" s="248"/>
      <c r="SD12" s="248"/>
      <c r="SE12" s="248"/>
      <c r="SF12" s="248"/>
      <c r="SG12" s="248"/>
      <c r="SH12" s="248"/>
      <c r="SI12" s="248"/>
      <c r="SJ12" s="248"/>
      <c r="SK12" s="248"/>
      <c r="SL12" s="248"/>
      <c r="SM12" s="248"/>
      <c r="SN12" s="248"/>
      <c r="SO12" s="248"/>
      <c r="SP12" s="248"/>
      <c r="SQ12" s="248"/>
      <c r="SR12" s="248"/>
      <c r="SS12" s="248"/>
      <c r="ST12" s="248"/>
      <c r="SU12" s="248"/>
      <c r="SV12" s="248"/>
      <c r="SW12" s="248"/>
      <c r="SX12" s="248"/>
      <c r="SY12" s="248"/>
      <c r="SZ12" s="248"/>
      <c r="TA12" s="248"/>
      <c r="TB12" s="248"/>
      <c r="TC12" s="248"/>
      <c r="TD12" s="248"/>
      <c r="TE12" s="248"/>
      <c r="TF12" s="248"/>
      <c r="TG12" s="248"/>
      <c r="TH12" s="248"/>
      <c r="TI12" s="248"/>
      <c r="TJ12" s="248"/>
      <c r="TK12" s="248"/>
      <c r="TL12" s="248"/>
      <c r="TM12" s="248"/>
      <c r="TN12" s="248"/>
      <c r="TO12" s="248"/>
      <c r="TP12" s="248"/>
      <c r="TQ12" s="248"/>
      <c r="TR12" s="248"/>
      <c r="TS12" s="248"/>
      <c r="TT12" s="248"/>
      <c r="TU12" s="248"/>
      <c r="TV12" s="248"/>
      <c r="TW12" s="248"/>
      <c r="TX12" s="248"/>
      <c r="TY12" s="248"/>
      <c r="TZ12" s="248"/>
      <c r="UA12" s="248"/>
      <c r="UB12" s="248"/>
      <c r="UC12" s="248"/>
      <c r="UD12" s="248"/>
      <c r="UE12" s="248"/>
      <c r="UF12" s="248"/>
      <c r="UG12" s="248"/>
      <c r="UH12" s="248"/>
      <c r="UI12" s="248"/>
      <c r="UJ12" s="248"/>
      <c r="UK12" s="248"/>
      <c r="UL12" s="248"/>
      <c r="UM12" s="248"/>
      <c r="UN12" s="248"/>
      <c r="UO12" s="248"/>
      <c r="UP12" s="248"/>
      <c r="UQ12" s="248"/>
      <c r="UR12" s="248"/>
      <c r="US12" s="248"/>
      <c r="UT12" s="248"/>
      <c r="UU12" s="248"/>
      <c r="UV12" s="248"/>
      <c r="UW12" s="248"/>
      <c r="UX12" s="248"/>
      <c r="UY12" s="248"/>
      <c r="UZ12" s="248"/>
      <c r="VA12" s="248"/>
      <c r="VB12" s="248"/>
      <c r="VC12" s="248"/>
      <c r="VD12" s="248"/>
      <c r="VE12" s="248"/>
      <c r="VF12" s="248"/>
      <c r="VG12" s="248"/>
      <c r="VH12" s="248"/>
      <c r="VI12" s="248"/>
      <c r="VJ12" s="248"/>
      <c r="VK12" s="248"/>
      <c r="VL12" s="248"/>
      <c r="VM12" s="248"/>
      <c r="VN12" s="248"/>
      <c r="VO12" s="248"/>
      <c r="VP12" s="248"/>
      <c r="VQ12" s="248"/>
      <c r="VR12" s="248"/>
      <c r="VS12" s="248"/>
      <c r="VT12" s="248"/>
      <c r="VU12" s="248"/>
      <c r="VV12" s="248"/>
      <c r="VW12" s="248"/>
      <c r="VX12" s="248"/>
      <c r="VY12" s="248"/>
      <c r="VZ12" s="248"/>
      <c r="WA12" s="248"/>
      <c r="WB12" s="248"/>
      <c r="WC12" s="248"/>
      <c r="WD12" s="248"/>
      <c r="WE12" s="248"/>
      <c r="WF12" s="248"/>
      <c r="WG12" s="248"/>
      <c r="WH12" s="248"/>
      <c r="WI12" s="248"/>
      <c r="WJ12" s="248"/>
      <c r="WK12" s="248"/>
      <c r="WL12" s="248"/>
      <c r="WM12" s="248"/>
      <c r="WN12" s="248"/>
      <c r="WO12" s="248"/>
      <c r="WP12" s="248"/>
      <c r="WQ12" s="248"/>
      <c r="WR12" s="248"/>
      <c r="WS12" s="248"/>
      <c r="WT12" s="248"/>
      <c r="WU12" s="248"/>
      <c r="WV12" s="248"/>
      <c r="WW12" s="248"/>
      <c r="WX12" s="248"/>
      <c r="WY12" s="248"/>
      <c r="WZ12" s="248"/>
      <c r="XA12" s="248"/>
      <c r="XB12" s="248"/>
      <c r="XC12" s="248"/>
      <c r="XD12" s="248"/>
      <c r="XE12" s="248"/>
      <c r="XF12" s="248"/>
      <c r="XG12" s="248"/>
      <c r="XH12" s="248"/>
      <c r="XI12" s="248"/>
      <c r="XJ12" s="248"/>
      <c r="XK12" s="248"/>
      <c r="XL12" s="248"/>
      <c r="XM12" s="248"/>
      <c r="XN12" s="248"/>
      <c r="XO12" s="248"/>
      <c r="XP12" s="248"/>
      <c r="XQ12" s="248"/>
      <c r="XR12" s="248"/>
      <c r="XS12" s="248"/>
      <c r="XT12" s="248"/>
      <c r="XU12" s="248"/>
      <c r="XV12" s="248"/>
      <c r="XW12" s="248"/>
      <c r="XX12" s="248"/>
      <c r="XY12" s="248"/>
      <c r="XZ12" s="248"/>
      <c r="YA12" s="248"/>
      <c r="YB12" s="248"/>
      <c r="YC12" s="248"/>
      <c r="YD12" s="248"/>
      <c r="YE12" s="248"/>
      <c r="YF12" s="248"/>
      <c r="YG12" s="248"/>
      <c r="YH12" s="248"/>
      <c r="YI12" s="248"/>
      <c r="YJ12" s="248"/>
    </row>
    <row r="13" spans="1:660" ht="27" customHeight="1" thickBot="1">
      <c r="A13" s="768" t="s">
        <v>86</v>
      </c>
      <c r="B13" s="769"/>
      <c r="C13" s="769"/>
      <c r="D13" s="769"/>
      <c r="E13" s="770"/>
      <c r="F13" s="783" t="str">
        <f>IF(Résultats!K37="","",Résultats!K37)</f>
        <v/>
      </c>
      <c r="G13" s="784"/>
      <c r="H13" s="785"/>
      <c r="I13" s="377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48"/>
      <c r="DN13" s="248"/>
      <c r="DO13" s="248"/>
      <c r="DP13" s="248"/>
      <c r="DQ13" s="248"/>
      <c r="DR13" s="248"/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48"/>
      <c r="EE13" s="248"/>
      <c r="EF13" s="248"/>
      <c r="EG13" s="248"/>
      <c r="EH13" s="248"/>
      <c r="EI13" s="248"/>
      <c r="EJ13" s="248"/>
      <c r="EK13" s="248"/>
      <c r="EL13" s="248"/>
      <c r="EM13" s="248"/>
      <c r="EN13" s="248"/>
      <c r="EO13" s="248"/>
      <c r="EP13" s="248"/>
      <c r="EQ13" s="248"/>
      <c r="ER13" s="248"/>
      <c r="ES13" s="248"/>
      <c r="ET13" s="248"/>
      <c r="EU13" s="248"/>
      <c r="EV13" s="248"/>
      <c r="EW13" s="248"/>
      <c r="EX13" s="248"/>
      <c r="EY13" s="248"/>
      <c r="EZ13" s="248"/>
      <c r="FA13" s="248"/>
      <c r="FB13" s="248"/>
      <c r="FC13" s="248"/>
      <c r="FD13" s="248"/>
      <c r="FE13" s="248"/>
      <c r="FF13" s="248"/>
      <c r="FG13" s="248"/>
      <c r="FH13" s="248"/>
      <c r="FI13" s="248"/>
      <c r="FJ13" s="248"/>
      <c r="FK13" s="248"/>
      <c r="FL13" s="248"/>
      <c r="FM13" s="248"/>
      <c r="FN13" s="248"/>
      <c r="FO13" s="248"/>
      <c r="FP13" s="248"/>
      <c r="FQ13" s="248"/>
      <c r="FR13" s="248"/>
      <c r="FS13" s="248"/>
      <c r="FT13" s="248"/>
      <c r="FU13" s="248"/>
      <c r="FV13" s="248"/>
      <c r="FW13" s="248"/>
      <c r="FX13" s="248"/>
      <c r="FY13" s="248"/>
      <c r="FZ13" s="248"/>
      <c r="GA13" s="248"/>
      <c r="GB13" s="248"/>
      <c r="GC13" s="248"/>
      <c r="GD13" s="248"/>
      <c r="GE13" s="248"/>
      <c r="GF13" s="248"/>
      <c r="GG13" s="248"/>
      <c r="GH13" s="248"/>
      <c r="GI13" s="248"/>
      <c r="GJ13" s="248"/>
      <c r="GK13" s="248"/>
      <c r="GL13" s="248"/>
      <c r="GM13" s="248"/>
      <c r="GN13" s="248"/>
      <c r="GO13" s="248"/>
      <c r="GP13" s="248"/>
      <c r="GQ13" s="248"/>
      <c r="GR13" s="248"/>
      <c r="GS13" s="248"/>
      <c r="GT13" s="248"/>
      <c r="GU13" s="248"/>
      <c r="GV13" s="248"/>
      <c r="GW13" s="248"/>
      <c r="GX13" s="248"/>
      <c r="GY13" s="248"/>
      <c r="GZ13" s="248"/>
      <c r="HA13" s="248"/>
      <c r="HB13" s="248"/>
      <c r="HC13" s="248"/>
      <c r="HD13" s="248"/>
      <c r="HE13" s="248"/>
      <c r="HF13" s="248"/>
      <c r="HG13" s="248"/>
      <c r="HH13" s="248"/>
      <c r="HI13" s="248"/>
      <c r="HJ13" s="248"/>
      <c r="HK13" s="248"/>
      <c r="HL13" s="248"/>
      <c r="HM13" s="248"/>
      <c r="HN13" s="248"/>
      <c r="HO13" s="248"/>
      <c r="HP13" s="248"/>
      <c r="HQ13" s="248"/>
      <c r="HR13" s="248"/>
      <c r="HS13" s="248"/>
      <c r="HT13" s="248"/>
      <c r="HU13" s="248"/>
      <c r="HV13" s="248"/>
      <c r="HW13" s="248"/>
      <c r="HX13" s="248"/>
      <c r="HY13" s="248"/>
      <c r="HZ13" s="248"/>
      <c r="IA13" s="248"/>
      <c r="IB13" s="248"/>
      <c r="IC13" s="248"/>
      <c r="ID13" s="248"/>
      <c r="IE13" s="248"/>
      <c r="IF13" s="248"/>
      <c r="IG13" s="248"/>
      <c r="IH13" s="248"/>
      <c r="II13" s="248"/>
      <c r="IJ13" s="248"/>
      <c r="IK13" s="248"/>
      <c r="IL13" s="248"/>
      <c r="IM13" s="248"/>
      <c r="IN13" s="248"/>
      <c r="IO13" s="248"/>
      <c r="IP13" s="248"/>
      <c r="IQ13" s="248"/>
      <c r="IR13" s="248"/>
      <c r="IS13" s="248"/>
      <c r="IT13" s="248"/>
      <c r="IU13" s="248"/>
      <c r="IV13" s="248"/>
      <c r="IW13" s="248"/>
      <c r="IX13" s="248"/>
      <c r="IY13" s="248"/>
      <c r="IZ13" s="248"/>
      <c r="JA13" s="248"/>
      <c r="JB13" s="248"/>
      <c r="JC13" s="248"/>
      <c r="JD13" s="248"/>
      <c r="JE13" s="248"/>
      <c r="JF13" s="248"/>
      <c r="JG13" s="248"/>
      <c r="JH13" s="248"/>
      <c r="JI13" s="248"/>
      <c r="JJ13" s="248"/>
      <c r="JK13" s="248"/>
      <c r="JL13" s="248"/>
      <c r="JM13" s="248"/>
      <c r="JN13" s="248"/>
      <c r="JO13" s="248"/>
      <c r="JP13" s="248"/>
      <c r="JQ13" s="248"/>
      <c r="JR13" s="248"/>
      <c r="JS13" s="248"/>
      <c r="JT13" s="248"/>
      <c r="JU13" s="248"/>
      <c r="JV13" s="248"/>
      <c r="JW13" s="248"/>
      <c r="JX13" s="248"/>
      <c r="JY13" s="248"/>
      <c r="JZ13" s="248"/>
      <c r="KA13" s="248"/>
      <c r="KB13" s="248"/>
      <c r="KC13" s="248"/>
      <c r="KD13" s="248"/>
      <c r="KE13" s="248"/>
      <c r="KF13" s="248"/>
      <c r="KG13" s="248"/>
      <c r="KH13" s="248"/>
      <c r="KI13" s="248"/>
      <c r="KJ13" s="248"/>
      <c r="KK13" s="248"/>
      <c r="KL13" s="248"/>
      <c r="KM13" s="248"/>
      <c r="KN13" s="248"/>
      <c r="KO13" s="248"/>
      <c r="KP13" s="248"/>
      <c r="KQ13" s="248"/>
      <c r="KR13" s="248"/>
      <c r="KS13" s="248"/>
      <c r="KT13" s="248"/>
      <c r="KU13" s="248"/>
      <c r="KV13" s="248"/>
      <c r="KW13" s="248"/>
      <c r="KX13" s="248"/>
      <c r="KY13" s="248"/>
      <c r="KZ13" s="248"/>
      <c r="LA13" s="248"/>
      <c r="LB13" s="248"/>
      <c r="LC13" s="248"/>
      <c r="LD13" s="248"/>
      <c r="LE13" s="248"/>
      <c r="LF13" s="248"/>
      <c r="LG13" s="248"/>
      <c r="LH13" s="248"/>
      <c r="LI13" s="248"/>
      <c r="LJ13" s="248"/>
      <c r="LK13" s="248"/>
      <c r="LL13" s="248"/>
      <c r="LM13" s="248"/>
      <c r="LN13" s="248"/>
      <c r="LO13" s="248"/>
      <c r="LP13" s="248"/>
      <c r="LQ13" s="248"/>
      <c r="LR13" s="248"/>
      <c r="LS13" s="248"/>
      <c r="LT13" s="248"/>
      <c r="LU13" s="248"/>
      <c r="LV13" s="248"/>
      <c r="LW13" s="248"/>
      <c r="LX13" s="248"/>
      <c r="LY13" s="248"/>
      <c r="LZ13" s="248"/>
      <c r="MA13" s="248"/>
      <c r="MB13" s="248"/>
      <c r="MC13" s="248"/>
      <c r="MD13" s="248"/>
      <c r="ME13" s="248"/>
      <c r="MF13" s="248"/>
      <c r="MG13" s="248"/>
      <c r="MH13" s="248"/>
      <c r="MI13" s="248"/>
      <c r="MJ13" s="248"/>
      <c r="MK13" s="248"/>
      <c r="ML13" s="248"/>
      <c r="MM13" s="248"/>
      <c r="MN13" s="248"/>
      <c r="MO13" s="248"/>
      <c r="MP13" s="248"/>
      <c r="MQ13" s="248"/>
      <c r="MR13" s="248"/>
      <c r="MS13" s="248"/>
      <c r="MT13" s="248"/>
      <c r="MU13" s="248"/>
      <c r="MV13" s="248"/>
      <c r="MW13" s="248"/>
      <c r="MX13" s="248"/>
      <c r="MY13" s="248"/>
      <c r="MZ13" s="248"/>
      <c r="NA13" s="248"/>
      <c r="NB13" s="248"/>
      <c r="NC13" s="248"/>
      <c r="ND13" s="248"/>
      <c r="NE13" s="248"/>
      <c r="NF13" s="248"/>
      <c r="NG13" s="248"/>
      <c r="NH13" s="248"/>
      <c r="NI13" s="248"/>
      <c r="NJ13" s="248"/>
      <c r="NK13" s="248"/>
      <c r="NL13" s="248"/>
      <c r="NM13" s="248"/>
      <c r="NN13" s="248"/>
      <c r="NO13" s="248"/>
      <c r="NP13" s="248"/>
      <c r="NQ13" s="248"/>
      <c r="NR13" s="248"/>
      <c r="NS13" s="248"/>
      <c r="NT13" s="248"/>
      <c r="NU13" s="248"/>
      <c r="NV13" s="248"/>
      <c r="NW13" s="248"/>
      <c r="NX13" s="248"/>
      <c r="NY13" s="248"/>
      <c r="NZ13" s="248"/>
      <c r="OA13" s="248"/>
      <c r="OB13" s="248"/>
      <c r="OC13" s="248"/>
      <c r="OD13" s="248"/>
      <c r="OE13" s="248"/>
      <c r="OF13" s="248"/>
      <c r="OG13" s="248"/>
      <c r="OH13" s="248"/>
      <c r="OI13" s="248"/>
      <c r="OJ13" s="248"/>
      <c r="OK13" s="248"/>
      <c r="OL13" s="248"/>
      <c r="OM13" s="248"/>
      <c r="ON13" s="248"/>
      <c r="OO13" s="248"/>
      <c r="OP13" s="248"/>
      <c r="OQ13" s="248"/>
      <c r="OR13" s="248"/>
      <c r="OS13" s="248"/>
      <c r="OT13" s="248"/>
      <c r="OU13" s="248"/>
      <c r="OV13" s="248"/>
      <c r="OW13" s="248"/>
      <c r="OX13" s="248"/>
      <c r="OY13" s="248"/>
      <c r="OZ13" s="248"/>
      <c r="PA13" s="248"/>
      <c r="PB13" s="248"/>
      <c r="PC13" s="248"/>
      <c r="PD13" s="248"/>
      <c r="PE13" s="248"/>
      <c r="PF13" s="248"/>
      <c r="PG13" s="248"/>
      <c r="PH13" s="248"/>
      <c r="PI13" s="248"/>
      <c r="PJ13" s="248"/>
      <c r="PK13" s="248"/>
      <c r="PL13" s="248"/>
      <c r="PM13" s="248"/>
      <c r="PN13" s="248"/>
      <c r="PO13" s="248"/>
      <c r="PP13" s="248"/>
      <c r="PQ13" s="248"/>
      <c r="PR13" s="248"/>
      <c r="PS13" s="248"/>
      <c r="PT13" s="248"/>
      <c r="PU13" s="248"/>
      <c r="PV13" s="248"/>
      <c r="PW13" s="248"/>
      <c r="PX13" s="248"/>
      <c r="PY13" s="248"/>
      <c r="PZ13" s="248"/>
      <c r="QA13" s="248"/>
      <c r="QB13" s="248"/>
      <c r="QC13" s="248"/>
      <c r="QD13" s="248"/>
      <c r="QE13" s="248"/>
      <c r="QF13" s="248"/>
      <c r="QG13" s="248"/>
      <c r="QH13" s="248"/>
      <c r="QI13" s="248"/>
      <c r="QJ13" s="248"/>
      <c r="QK13" s="248"/>
      <c r="QL13" s="248"/>
      <c r="QM13" s="248"/>
      <c r="QN13" s="248"/>
      <c r="QO13" s="248"/>
      <c r="QP13" s="248"/>
      <c r="QQ13" s="248"/>
      <c r="QR13" s="248"/>
      <c r="QS13" s="248"/>
      <c r="QT13" s="248"/>
      <c r="QU13" s="248"/>
      <c r="QV13" s="248"/>
      <c r="QW13" s="248"/>
      <c r="QX13" s="248"/>
      <c r="QY13" s="248"/>
      <c r="QZ13" s="248"/>
      <c r="RA13" s="248"/>
      <c r="RB13" s="248"/>
      <c r="RC13" s="248"/>
      <c r="RD13" s="248"/>
      <c r="RE13" s="248"/>
      <c r="RF13" s="248"/>
      <c r="RG13" s="248"/>
      <c r="RH13" s="248"/>
      <c r="RI13" s="248"/>
      <c r="RJ13" s="248"/>
      <c r="RK13" s="248"/>
      <c r="RL13" s="248"/>
      <c r="RM13" s="248"/>
      <c r="RN13" s="248"/>
      <c r="RO13" s="248"/>
      <c r="RP13" s="248"/>
      <c r="RQ13" s="248"/>
      <c r="RR13" s="248"/>
      <c r="RS13" s="248"/>
      <c r="RT13" s="248"/>
      <c r="RU13" s="248"/>
      <c r="RV13" s="248"/>
      <c r="RW13" s="248"/>
      <c r="RX13" s="248"/>
      <c r="RY13" s="248"/>
      <c r="RZ13" s="248"/>
      <c r="SA13" s="248"/>
      <c r="SB13" s="248"/>
      <c r="SC13" s="248"/>
      <c r="SD13" s="248"/>
      <c r="SE13" s="248"/>
      <c r="SF13" s="248"/>
      <c r="SG13" s="248"/>
      <c r="SH13" s="248"/>
      <c r="SI13" s="248"/>
      <c r="SJ13" s="248"/>
      <c r="SK13" s="248"/>
      <c r="SL13" s="248"/>
      <c r="SM13" s="248"/>
      <c r="SN13" s="248"/>
      <c r="SO13" s="248"/>
      <c r="SP13" s="248"/>
      <c r="SQ13" s="248"/>
      <c r="SR13" s="248"/>
      <c r="SS13" s="248"/>
      <c r="ST13" s="248"/>
      <c r="SU13" s="248"/>
      <c r="SV13" s="248"/>
      <c r="SW13" s="248"/>
      <c r="SX13" s="248"/>
      <c r="SY13" s="248"/>
      <c r="SZ13" s="248"/>
      <c r="TA13" s="248"/>
      <c r="TB13" s="248"/>
      <c r="TC13" s="248"/>
      <c r="TD13" s="248"/>
      <c r="TE13" s="248"/>
      <c r="TF13" s="248"/>
      <c r="TG13" s="248"/>
      <c r="TH13" s="248"/>
      <c r="TI13" s="248"/>
      <c r="TJ13" s="248"/>
      <c r="TK13" s="248"/>
      <c r="TL13" s="248"/>
      <c r="TM13" s="248"/>
      <c r="TN13" s="248"/>
      <c r="TO13" s="248"/>
      <c r="TP13" s="248"/>
      <c r="TQ13" s="248"/>
      <c r="TR13" s="248"/>
      <c r="TS13" s="248"/>
      <c r="TT13" s="248"/>
      <c r="TU13" s="248"/>
      <c r="TV13" s="248"/>
      <c r="TW13" s="248"/>
      <c r="TX13" s="248"/>
      <c r="TY13" s="248"/>
      <c r="TZ13" s="248"/>
      <c r="UA13" s="248"/>
      <c r="UB13" s="248"/>
      <c r="UC13" s="248"/>
      <c r="UD13" s="248"/>
      <c r="UE13" s="248"/>
      <c r="UF13" s="248"/>
      <c r="UG13" s="248"/>
      <c r="UH13" s="248"/>
      <c r="UI13" s="248"/>
      <c r="UJ13" s="248"/>
      <c r="UK13" s="248"/>
      <c r="UL13" s="248"/>
      <c r="UM13" s="248"/>
      <c r="UN13" s="248"/>
      <c r="UO13" s="248"/>
      <c r="UP13" s="248"/>
      <c r="UQ13" s="248"/>
      <c r="UR13" s="248"/>
      <c r="US13" s="248"/>
      <c r="UT13" s="248"/>
      <c r="UU13" s="248"/>
      <c r="UV13" s="248"/>
      <c r="UW13" s="248"/>
      <c r="UX13" s="248"/>
      <c r="UY13" s="248"/>
      <c r="UZ13" s="248"/>
      <c r="VA13" s="248"/>
      <c r="VB13" s="248"/>
      <c r="VC13" s="248"/>
      <c r="VD13" s="248"/>
      <c r="VE13" s="248"/>
      <c r="VF13" s="248"/>
      <c r="VG13" s="248"/>
      <c r="VH13" s="248"/>
      <c r="VI13" s="248"/>
      <c r="VJ13" s="248"/>
      <c r="VK13" s="248"/>
      <c r="VL13" s="248"/>
      <c r="VM13" s="248"/>
      <c r="VN13" s="248"/>
      <c r="VO13" s="248"/>
      <c r="VP13" s="248"/>
      <c r="VQ13" s="248"/>
      <c r="VR13" s="248"/>
      <c r="VS13" s="248"/>
      <c r="VT13" s="248"/>
      <c r="VU13" s="248"/>
      <c r="VV13" s="248"/>
      <c r="VW13" s="248"/>
      <c r="VX13" s="248"/>
      <c r="VY13" s="248"/>
      <c r="VZ13" s="248"/>
      <c r="WA13" s="248"/>
      <c r="WB13" s="248"/>
      <c r="WC13" s="248"/>
      <c r="WD13" s="248"/>
      <c r="WE13" s="248"/>
      <c r="WF13" s="248"/>
      <c r="WG13" s="248"/>
      <c r="WH13" s="248"/>
      <c r="WI13" s="248"/>
      <c r="WJ13" s="248"/>
      <c r="WK13" s="248"/>
      <c r="WL13" s="248"/>
      <c r="WM13" s="248"/>
      <c r="WN13" s="248"/>
      <c r="WO13" s="248"/>
      <c r="WP13" s="248"/>
      <c r="WQ13" s="248"/>
      <c r="WR13" s="248"/>
      <c r="WS13" s="248"/>
      <c r="WT13" s="248"/>
      <c r="WU13" s="248"/>
      <c r="WV13" s="248"/>
      <c r="WW13" s="248"/>
      <c r="WX13" s="248"/>
      <c r="WY13" s="248"/>
      <c r="WZ13" s="248"/>
      <c r="XA13" s="248"/>
      <c r="XB13" s="248"/>
      <c r="XC13" s="248"/>
      <c r="XD13" s="248"/>
      <c r="XE13" s="248"/>
      <c r="XF13" s="248"/>
      <c r="XG13" s="248"/>
      <c r="XH13" s="248"/>
      <c r="XI13" s="248"/>
      <c r="XJ13" s="248"/>
      <c r="XK13" s="248"/>
      <c r="XL13" s="248"/>
      <c r="XM13" s="248"/>
      <c r="XN13" s="248"/>
      <c r="XO13" s="248"/>
      <c r="XP13" s="248"/>
      <c r="XQ13" s="248"/>
      <c r="XR13" s="248"/>
      <c r="XS13" s="248"/>
      <c r="XT13" s="248"/>
      <c r="XU13" s="248"/>
      <c r="XV13" s="248"/>
      <c r="XW13" s="248"/>
      <c r="XX13" s="248"/>
      <c r="XY13" s="248"/>
      <c r="XZ13" s="248"/>
      <c r="YA13" s="248"/>
      <c r="YB13" s="248"/>
      <c r="YC13" s="248"/>
      <c r="YD13" s="248"/>
      <c r="YE13" s="248"/>
      <c r="YF13" s="248"/>
      <c r="YG13" s="248"/>
      <c r="YH13" s="248"/>
      <c r="YI13" s="248"/>
      <c r="YJ13" s="248"/>
    </row>
    <row r="14" spans="1:660" ht="16.5" customHeight="1">
      <c r="A14" s="364"/>
      <c r="B14" s="364"/>
      <c r="C14" s="364"/>
      <c r="D14" s="364"/>
      <c r="E14" s="364"/>
      <c r="F14" s="365"/>
      <c r="G14" s="365"/>
      <c r="H14" s="365"/>
      <c r="I14" s="365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8"/>
      <c r="DN14" s="248"/>
      <c r="DO14" s="248"/>
      <c r="DP14" s="248"/>
      <c r="DQ14" s="248"/>
      <c r="DR14" s="248"/>
      <c r="DS14" s="248"/>
      <c r="DT14" s="248"/>
      <c r="DU14" s="248"/>
      <c r="DV14" s="248"/>
      <c r="DW14" s="248"/>
      <c r="DX14" s="248"/>
      <c r="DY14" s="248"/>
      <c r="DZ14" s="248"/>
      <c r="EA14" s="248"/>
      <c r="EB14" s="248"/>
      <c r="EC14" s="248"/>
      <c r="ED14" s="248"/>
      <c r="EE14" s="248"/>
      <c r="EF14" s="248"/>
      <c r="EG14" s="248"/>
      <c r="EH14" s="248"/>
      <c r="EI14" s="248"/>
      <c r="EJ14" s="248"/>
      <c r="EK14" s="248"/>
      <c r="EL14" s="248"/>
      <c r="EM14" s="24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8"/>
      <c r="FW14" s="248"/>
      <c r="FX14" s="248"/>
      <c r="FY14" s="248"/>
      <c r="FZ14" s="248"/>
      <c r="GA14" s="248"/>
      <c r="GB14" s="248"/>
      <c r="GC14" s="248"/>
      <c r="GD14" s="248"/>
      <c r="GE14" s="248"/>
      <c r="GF14" s="248"/>
      <c r="GG14" s="248"/>
      <c r="GH14" s="248"/>
      <c r="GI14" s="248"/>
      <c r="GJ14" s="248"/>
      <c r="GK14" s="248"/>
      <c r="GL14" s="248"/>
      <c r="GM14" s="248"/>
      <c r="GN14" s="248"/>
      <c r="GO14" s="248"/>
      <c r="GP14" s="248"/>
      <c r="GQ14" s="248"/>
      <c r="GR14" s="248"/>
      <c r="GS14" s="248"/>
      <c r="GT14" s="248"/>
      <c r="GU14" s="248"/>
      <c r="GV14" s="248"/>
      <c r="GW14" s="248"/>
      <c r="GX14" s="248"/>
      <c r="GY14" s="248"/>
      <c r="GZ14" s="248"/>
      <c r="HA14" s="248"/>
      <c r="HB14" s="248"/>
      <c r="HC14" s="248"/>
      <c r="HD14" s="248"/>
      <c r="HE14" s="248"/>
      <c r="HF14" s="248"/>
      <c r="HG14" s="248"/>
      <c r="HH14" s="248"/>
      <c r="HI14" s="248"/>
      <c r="HJ14" s="248"/>
      <c r="HK14" s="248"/>
      <c r="HL14" s="248"/>
      <c r="HM14" s="248"/>
      <c r="HN14" s="248"/>
      <c r="HO14" s="248"/>
      <c r="HP14" s="248"/>
      <c r="HQ14" s="248"/>
      <c r="HR14" s="248"/>
      <c r="HS14" s="248"/>
      <c r="HT14" s="248"/>
      <c r="HU14" s="248"/>
      <c r="HV14" s="248"/>
      <c r="HW14" s="248"/>
      <c r="HX14" s="248"/>
      <c r="HY14" s="248"/>
      <c r="HZ14" s="248"/>
      <c r="IA14" s="248"/>
      <c r="IB14" s="248"/>
      <c r="IC14" s="248"/>
      <c r="ID14" s="248"/>
      <c r="IE14" s="248"/>
      <c r="IF14" s="248"/>
      <c r="IG14" s="248"/>
      <c r="IH14" s="248"/>
      <c r="II14" s="248"/>
      <c r="IJ14" s="248"/>
      <c r="IK14" s="248"/>
      <c r="IL14" s="248"/>
      <c r="IM14" s="248"/>
      <c r="IN14" s="248"/>
      <c r="IO14" s="248"/>
      <c r="IP14" s="248"/>
      <c r="IQ14" s="248"/>
      <c r="IR14" s="248"/>
      <c r="IS14" s="248"/>
      <c r="IT14" s="248"/>
      <c r="IU14" s="248"/>
      <c r="IV14" s="248"/>
      <c r="IW14" s="248"/>
      <c r="IX14" s="248"/>
      <c r="IY14" s="248"/>
      <c r="IZ14" s="248"/>
      <c r="JA14" s="248"/>
      <c r="JB14" s="248"/>
      <c r="JC14" s="248"/>
      <c r="JD14" s="248"/>
      <c r="JE14" s="248"/>
      <c r="JF14" s="248"/>
      <c r="JG14" s="248"/>
      <c r="JH14" s="248"/>
      <c r="JI14" s="248"/>
      <c r="JJ14" s="248"/>
      <c r="JK14" s="248"/>
      <c r="JL14" s="248"/>
      <c r="JM14" s="248"/>
      <c r="JN14" s="248"/>
      <c r="JO14" s="248"/>
      <c r="JP14" s="248"/>
      <c r="JQ14" s="248"/>
      <c r="JR14" s="248"/>
      <c r="JS14" s="248"/>
      <c r="JT14" s="248"/>
      <c r="JU14" s="248"/>
      <c r="JV14" s="248"/>
      <c r="JW14" s="248"/>
      <c r="JX14" s="248"/>
      <c r="JY14" s="248"/>
      <c r="JZ14" s="248"/>
      <c r="KA14" s="248"/>
      <c r="KB14" s="248"/>
      <c r="KC14" s="248"/>
      <c r="KD14" s="248"/>
      <c r="KE14" s="248"/>
      <c r="KF14" s="248"/>
      <c r="KG14" s="248"/>
      <c r="KH14" s="248"/>
      <c r="KI14" s="248"/>
      <c r="KJ14" s="248"/>
      <c r="KK14" s="248"/>
      <c r="KL14" s="248"/>
      <c r="KM14" s="248"/>
      <c r="KN14" s="248"/>
      <c r="KO14" s="248"/>
      <c r="KP14" s="248"/>
      <c r="KQ14" s="248"/>
      <c r="KR14" s="248"/>
      <c r="KS14" s="248"/>
      <c r="KT14" s="248"/>
      <c r="KU14" s="248"/>
      <c r="KV14" s="248"/>
      <c r="KW14" s="248"/>
      <c r="KX14" s="248"/>
      <c r="KY14" s="248"/>
      <c r="KZ14" s="248"/>
      <c r="LA14" s="248"/>
      <c r="LB14" s="248"/>
      <c r="LC14" s="248"/>
      <c r="LD14" s="248"/>
      <c r="LE14" s="248"/>
      <c r="LF14" s="248"/>
      <c r="LG14" s="248"/>
      <c r="LH14" s="248"/>
      <c r="LI14" s="248"/>
      <c r="LJ14" s="248"/>
      <c r="LK14" s="248"/>
      <c r="LL14" s="248"/>
      <c r="LM14" s="248"/>
      <c r="LN14" s="248"/>
      <c r="LO14" s="248"/>
      <c r="LP14" s="248"/>
      <c r="LQ14" s="248"/>
      <c r="LR14" s="248"/>
      <c r="LS14" s="248"/>
      <c r="LT14" s="248"/>
      <c r="LU14" s="248"/>
      <c r="LV14" s="248"/>
      <c r="LW14" s="248"/>
      <c r="LX14" s="248"/>
      <c r="LY14" s="248"/>
      <c r="LZ14" s="248"/>
      <c r="MA14" s="248"/>
      <c r="MB14" s="248"/>
      <c r="MC14" s="248"/>
      <c r="MD14" s="248"/>
      <c r="ME14" s="248"/>
      <c r="MF14" s="248"/>
      <c r="MG14" s="248"/>
      <c r="MH14" s="248"/>
      <c r="MI14" s="248"/>
      <c r="MJ14" s="248"/>
      <c r="MK14" s="248"/>
      <c r="ML14" s="248"/>
      <c r="MM14" s="248"/>
      <c r="MN14" s="248"/>
      <c r="MO14" s="248"/>
      <c r="MP14" s="248"/>
      <c r="MQ14" s="248"/>
      <c r="MR14" s="248"/>
      <c r="MS14" s="248"/>
      <c r="MT14" s="248"/>
      <c r="MU14" s="248"/>
      <c r="MV14" s="248"/>
      <c r="MW14" s="248"/>
      <c r="MX14" s="248"/>
      <c r="MY14" s="248"/>
      <c r="MZ14" s="248"/>
      <c r="NA14" s="248"/>
      <c r="NB14" s="248"/>
      <c r="NC14" s="248"/>
      <c r="ND14" s="248"/>
      <c r="NE14" s="248"/>
      <c r="NF14" s="248"/>
      <c r="NG14" s="248"/>
      <c r="NH14" s="248"/>
      <c r="NI14" s="248"/>
      <c r="NJ14" s="248"/>
      <c r="NK14" s="248"/>
      <c r="NL14" s="248"/>
      <c r="NM14" s="248"/>
      <c r="NN14" s="248"/>
      <c r="NO14" s="248"/>
      <c r="NP14" s="248"/>
      <c r="NQ14" s="248"/>
      <c r="NR14" s="248"/>
      <c r="NS14" s="248"/>
      <c r="NT14" s="248"/>
      <c r="NU14" s="248"/>
      <c r="NV14" s="248"/>
      <c r="NW14" s="248"/>
      <c r="NX14" s="248"/>
      <c r="NY14" s="248"/>
      <c r="NZ14" s="248"/>
      <c r="OA14" s="248"/>
      <c r="OB14" s="248"/>
      <c r="OC14" s="248"/>
      <c r="OD14" s="248"/>
      <c r="OE14" s="248"/>
      <c r="OF14" s="248"/>
      <c r="OG14" s="248"/>
      <c r="OH14" s="248"/>
      <c r="OI14" s="248"/>
      <c r="OJ14" s="248"/>
      <c r="OK14" s="248"/>
      <c r="OL14" s="248"/>
      <c r="OM14" s="248"/>
      <c r="ON14" s="248"/>
      <c r="OO14" s="248"/>
      <c r="OP14" s="248"/>
      <c r="OQ14" s="248"/>
      <c r="OR14" s="248"/>
      <c r="OS14" s="248"/>
      <c r="OT14" s="248"/>
      <c r="OU14" s="248"/>
      <c r="OV14" s="248"/>
      <c r="OW14" s="248"/>
      <c r="OX14" s="248"/>
      <c r="OY14" s="248"/>
      <c r="OZ14" s="248"/>
      <c r="PA14" s="248"/>
      <c r="PB14" s="248"/>
      <c r="PC14" s="248"/>
      <c r="PD14" s="248"/>
      <c r="PE14" s="248"/>
      <c r="PF14" s="248"/>
      <c r="PG14" s="248"/>
      <c r="PH14" s="248"/>
      <c r="PI14" s="248"/>
      <c r="PJ14" s="248"/>
      <c r="PK14" s="248"/>
      <c r="PL14" s="248"/>
      <c r="PM14" s="248"/>
      <c r="PN14" s="248"/>
      <c r="PO14" s="248"/>
      <c r="PP14" s="248"/>
      <c r="PQ14" s="248"/>
      <c r="PR14" s="248"/>
      <c r="PS14" s="248"/>
      <c r="PT14" s="248"/>
      <c r="PU14" s="248"/>
      <c r="PV14" s="248"/>
      <c r="PW14" s="248"/>
      <c r="PX14" s="248"/>
      <c r="PY14" s="248"/>
      <c r="PZ14" s="248"/>
      <c r="QA14" s="248"/>
      <c r="QB14" s="248"/>
      <c r="QC14" s="248"/>
      <c r="QD14" s="248"/>
      <c r="QE14" s="248"/>
      <c r="QF14" s="248"/>
      <c r="QG14" s="248"/>
      <c r="QH14" s="248"/>
      <c r="QI14" s="248"/>
      <c r="QJ14" s="248"/>
      <c r="QK14" s="248"/>
      <c r="QL14" s="248"/>
      <c r="QM14" s="248"/>
      <c r="QN14" s="248"/>
      <c r="QO14" s="248"/>
      <c r="QP14" s="248"/>
      <c r="QQ14" s="248"/>
      <c r="QR14" s="248"/>
      <c r="QS14" s="248"/>
      <c r="QT14" s="248"/>
      <c r="QU14" s="248"/>
      <c r="QV14" s="248"/>
      <c r="QW14" s="248"/>
      <c r="QX14" s="248"/>
      <c r="QY14" s="248"/>
      <c r="QZ14" s="248"/>
      <c r="RA14" s="248"/>
      <c r="RB14" s="248"/>
      <c r="RC14" s="248"/>
      <c r="RD14" s="248"/>
      <c r="RE14" s="248"/>
      <c r="RF14" s="248"/>
      <c r="RG14" s="248"/>
      <c r="RH14" s="248"/>
      <c r="RI14" s="248"/>
      <c r="RJ14" s="248"/>
      <c r="RK14" s="248"/>
      <c r="RL14" s="248"/>
      <c r="RM14" s="248"/>
      <c r="RN14" s="248"/>
      <c r="RO14" s="248"/>
      <c r="RP14" s="248"/>
      <c r="RQ14" s="248"/>
      <c r="RR14" s="248"/>
      <c r="RS14" s="248"/>
      <c r="RT14" s="248"/>
      <c r="RU14" s="248"/>
      <c r="RV14" s="248"/>
      <c r="RW14" s="248"/>
      <c r="RX14" s="248"/>
      <c r="RY14" s="248"/>
      <c r="RZ14" s="248"/>
      <c r="SA14" s="248"/>
      <c r="SB14" s="248"/>
      <c r="SC14" s="248"/>
      <c r="SD14" s="248"/>
      <c r="SE14" s="248"/>
      <c r="SF14" s="248"/>
      <c r="SG14" s="248"/>
      <c r="SH14" s="248"/>
      <c r="SI14" s="248"/>
      <c r="SJ14" s="248"/>
      <c r="SK14" s="248"/>
      <c r="SL14" s="248"/>
      <c r="SM14" s="248"/>
      <c r="SN14" s="248"/>
      <c r="SO14" s="248"/>
      <c r="SP14" s="248"/>
      <c r="SQ14" s="248"/>
      <c r="SR14" s="248"/>
      <c r="SS14" s="248"/>
      <c r="ST14" s="248"/>
      <c r="SU14" s="248"/>
      <c r="SV14" s="248"/>
      <c r="SW14" s="248"/>
      <c r="SX14" s="248"/>
      <c r="SY14" s="248"/>
      <c r="SZ14" s="248"/>
      <c r="TA14" s="248"/>
      <c r="TB14" s="248"/>
      <c r="TC14" s="248"/>
      <c r="TD14" s="248"/>
      <c r="TE14" s="248"/>
      <c r="TF14" s="248"/>
      <c r="TG14" s="248"/>
      <c r="TH14" s="248"/>
      <c r="TI14" s="248"/>
      <c r="TJ14" s="248"/>
      <c r="TK14" s="248"/>
      <c r="TL14" s="248"/>
      <c r="TM14" s="248"/>
      <c r="TN14" s="248"/>
      <c r="TO14" s="248"/>
      <c r="TP14" s="248"/>
      <c r="TQ14" s="248"/>
      <c r="TR14" s="248"/>
      <c r="TS14" s="248"/>
      <c r="TT14" s="248"/>
      <c r="TU14" s="248"/>
      <c r="TV14" s="248"/>
      <c r="TW14" s="248"/>
      <c r="TX14" s="248"/>
      <c r="TY14" s="248"/>
      <c r="TZ14" s="248"/>
      <c r="UA14" s="248"/>
      <c r="UB14" s="248"/>
      <c r="UC14" s="248"/>
      <c r="UD14" s="248"/>
      <c r="UE14" s="248"/>
      <c r="UF14" s="248"/>
      <c r="UG14" s="248"/>
      <c r="UH14" s="248"/>
      <c r="UI14" s="248"/>
      <c r="UJ14" s="248"/>
      <c r="UK14" s="248"/>
      <c r="UL14" s="248"/>
      <c r="UM14" s="248"/>
      <c r="UN14" s="248"/>
      <c r="UO14" s="248"/>
      <c r="UP14" s="248"/>
      <c r="UQ14" s="248"/>
      <c r="UR14" s="248"/>
      <c r="US14" s="248"/>
      <c r="UT14" s="248"/>
      <c r="UU14" s="248"/>
      <c r="UV14" s="248"/>
      <c r="UW14" s="248"/>
      <c r="UX14" s="248"/>
      <c r="UY14" s="248"/>
      <c r="UZ14" s="248"/>
      <c r="VA14" s="248"/>
      <c r="VB14" s="248"/>
      <c r="VC14" s="248"/>
      <c r="VD14" s="248"/>
      <c r="VE14" s="248"/>
      <c r="VF14" s="248"/>
      <c r="VG14" s="248"/>
      <c r="VH14" s="248"/>
      <c r="VI14" s="248"/>
      <c r="VJ14" s="248"/>
      <c r="VK14" s="248"/>
      <c r="VL14" s="248"/>
      <c r="VM14" s="248"/>
      <c r="VN14" s="248"/>
      <c r="VO14" s="248"/>
      <c r="VP14" s="248"/>
      <c r="VQ14" s="248"/>
      <c r="VR14" s="248"/>
      <c r="VS14" s="248"/>
      <c r="VT14" s="248"/>
      <c r="VU14" s="248"/>
      <c r="VV14" s="248"/>
      <c r="VW14" s="248"/>
      <c r="VX14" s="248"/>
      <c r="VY14" s="248"/>
      <c r="VZ14" s="248"/>
      <c r="WA14" s="248"/>
      <c r="WB14" s="248"/>
      <c r="WC14" s="248"/>
      <c r="WD14" s="248"/>
      <c r="WE14" s="248"/>
      <c r="WF14" s="248"/>
      <c r="WG14" s="248"/>
      <c r="WH14" s="248"/>
      <c r="WI14" s="248"/>
      <c r="WJ14" s="248"/>
      <c r="WK14" s="248"/>
      <c r="WL14" s="248"/>
      <c r="WM14" s="248"/>
      <c r="WN14" s="248"/>
      <c r="WO14" s="248"/>
      <c r="WP14" s="248"/>
      <c r="WQ14" s="248"/>
      <c r="WR14" s="248"/>
      <c r="WS14" s="248"/>
      <c r="WT14" s="248"/>
      <c r="WU14" s="248"/>
      <c r="WV14" s="248"/>
      <c r="WW14" s="248"/>
      <c r="WX14" s="248"/>
      <c r="WY14" s="248"/>
      <c r="WZ14" s="248"/>
      <c r="XA14" s="248"/>
      <c r="XB14" s="248"/>
      <c r="XC14" s="248"/>
      <c r="XD14" s="248"/>
      <c r="XE14" s="248"/>
      <c r="XF14" s="248"/>
      <c r="XG14" s="248"/>
      <c r="XH14" s="248"/>
      <c r="XI14" s="248"/>
      <c r="XJ14" s="248"/>
      <c r="XK14" s="248"/>
      <c r="XL14" s="248"/>
      <c r="XM14" s="248"/>
      <c r="XN14" s="248"/>
      <c r="XO14" s="248"/>
      <c r="XP14" s="248"/>
      <c r="XQ14" s="248"/>
      <c r="XR14" s="248"/>
      <c r="XS14" s="248"/>
      <c r="XT14" s="248"/>
      <c r="XU14" s="248"/>
      <c r="XV14" s="248"/>
      <c r="XW14" s="248"/>
      <c r="XX14" s="248"/>
      <c r="XY14" s="248"/>
      <c r="XZ14" s="248"/>
      <c r="YA14" s="248"/>
      <c r="YB14" s="248"/>
      <c r="YC14" s="248"/>
      <c r="YD14" s="248"/>
      <c r="YE14" s="248"/>
      <c r="YF14" s="248"/>
      <c r="YG14" s="248"/>
      <c r="YH14" s="248"/>
      <c r="YI14" s="248"/>
      <c r="YJ14" s="248"/>
    </row>
    <row r="15" spans="1:660" ht="16.5" customHeight="1">
      <c r="A15" s="364"/>
      <c r="B15" s="364"/>
      <c r="C15" s="364"/>
      <c r="D15" s="364"/>
      <c r="E15" s="364"/>
      <c r="F15" s="365"/>
      <c r="G15" s="365"/>
      <c r="H15" s="365"/>
      <c r="I15" s="365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8"/>
      <c r="DN15" s="248"/>
      <c r="DO15" s="248"/>
      <c r="DP15" s="248"/>
      <c r="DQ15" s="248"/>
      <c r="DR15" s="248"/>
      <c r="DS15" s="248"/>
      <c r="DT15" s="248"/>
      <c r="DU15" s="248"/>
      <c r="DV15" s="248"/>
      <c r="DW15" s="248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  <c r="EL15" s="248"/>
      <c r="EM15" s="248"/>
      <c r="EN15" s="248"/>
      <c r="EO15" s="248"/>
      <c r="EP15" s="248"/>
      <c r="EQ15" s="248"/>
      <c r="ER15" s="248"/>
      <c r="ES15" s="248"/>
      <c r="ET15" s="248"/>
      <c r="EU15" s="248"/>
      <c r="EV15" s="248"/>
      <c r="EW15" s="248"/>
      <c r="EX15" s="248"/>
      <c r="EY15" s="248"/>
      <c r="EZ15" s="248"/>
      <c r="FA15" s="248"/>
      <c r="FB15" s="248"/>
      <c r="FC15" s="248"/>
      <c r="FD15" s="248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8"/>
      <c r="FW15" s="248"/>
      <c r="FX15" s="248"/>
      <c r="FY15" s="248"/>
      <c r="FZ15" s="248"/>
      <c r="GA15" s="248"/>
      <c r="GB15" s="248"/>
      <c r="GC15" s="248"/>
      <c r="GD15" s="248"/>
      <c r="GE15" s="248"/>
      <c r="GF15" s="248"/>
      <c r="GG15" s="248"/>
      <c r="GH15" s="248"/>
      <c r="GI15" s="248"/>
      <c r="GJ15" s="248"/>
      <c r="GK15" s="248"/>
      <c r="GL15" s="248"/>
      <c r="GM15" s="248"/>
      <c r="GN15" s="248"/>
      <c r="GO15" s="248"/>
      <c r="GP15" s="248"/>
      <c r="GQ15" s="248"/>
      <c r="GR15" s="248"/>
      <c r="GS15" s="248"/>
      <c r="GT15" s="248"/>
      <c r="GU15" s="248"/>
      <c r="GV15" s="248"/>
      <c r="GW15" s="248"/>
      <c r="GX15" s="248"/>
      <c r="GY15" s="248"/>
      <c r="GZ15" s="248"/>
      <c r="HA15" s="248"/>
      <c r="HB15" s="248"/>
      <c r="HC15" s="248"/>
      <c r="HD15" s="248"/>
      <c r="HE15" s="248"/>
      <c r="HF15" s="248"/>
      <c r="HG15" s="248"/>
      <c r="HH15" s="248"/>
      <c r="HI15" s="248"/>
      <c r="HJ15" s="248"/>
      <c r="HK15" s="248"/>
      <c r="HL15" s="248"/>
      <c r="HM15" s="248"/>
      <c r="HN15" s="248"/>
      <c r="HO15" s="248"/>
      <c r="HP15" s="248"/>
      <c r="HQ15" s="248"/>
      <c r="HR15" s="248"/>
      <c r="HS15" s="248"/>
      <c r="HT15" s="248"/>
      <c r="HU15" s="248"/>
      <c r="HV15" s="248"/>
      <c r="HW15" s="248"/>
      <c r="HX15" s="248"/>
      <c r="HY15" s="248"/>
      <c r="HZ15" s="248"/>
      <c r="IA15" s="248"/>
      <c r="IB15" s="248"/>
      <c r="IC15" s="248"/>
      <c r="ID15" s="248"/>
      <c r="IE15" s="248"/>
      <c r="IF15" s="248"/>
      <c r="IG15" s="248"/>
      <c r="IH15" s="248"/>
      <c r="II15" s="248"/>
      <c r="IJ15" s="248"/>
      <c r="IK15" s="248"/>
      <c r="IL15" s="248"/>
      <c r="IM15" s="248"/>
      <c r="IN15" s="248"/>
      <c r="IO15" s="248"/>
      <c r="IP15" s="248"/>
      <c r="IQ15" s="248"/>
      <c r="IR15" s="248"/>
      <c r="IS15" s="248"/>
      <c r="IT15" s="248"/>
      <c r="IU15" s="248"/>
      <c r="IV15" s="248"/>
      <c r="IW15" s="248"/>
      <c r="IX15" s="248"/>
      <c r="IY15" s="248"/>
      <c r="IZ15" s="248"/>
      <c r="JA15" s="248"/>
      <c r="JB15" s="248"/>
      <c r="JC15" s="248"/>
      <c r="JD15" s="248"/>
      <c r="JE15" s="248"/>
      <c r="JF15" s="248"/>
      <c r="JG15" s="248"/>
      <c r="JH15" s="248"/>
      <c r="JI15" s="248"/>
      <c r="JJ15" s="248"/>
      <c r="JK15" s="248"/>
      <c r="JL15" s="248"/>
      <c r="JM15" s="248"/>
      <c r="JN15" s="248"/>
      <c r="JO15" s="248"/>
      <c r="JP15" s="248"/>
      <c r="JQ15" s="248"/>
      <c r="JR15" s="248"/>
      <c r="JS15" s="248"/>
      <c r="JT15" s="248"/>
      <c r="JU15" s="248"/>
      <c r="JV15" s="248"/>
      <c r="JW15" s="248"/>
      <c r="JX15" s="248"/>
      <c r="JY15" s="248"/>
      <c r="JZ15" s="248"/>
      <c r="KA15" s="248"/>
      <c r="KB15" s="248"/>
      <c r="KC15" s="248"/>
      <c r="KD15" s="248"/>
      <c r="KE15" s="248"/>
      <c r="KF15" s="248"/>
      <c r="KG15" s="248"/>
      <c r="KH15" s="248"/>
      <c r="KI15" s="248"/>
      <c r="KJ15" s="248"/>
      <c r="KK15" s="248"/>
      <c r="KL15" s="248"/>
      <c r="KM15" s="248"/>
      <c r="KN15" s="248"/>
      <c r="KO15" s="248"/>
      <c r="KP15" s="248"/>
      <c r="KQ15" s="248"/>
      <c r="KR15" s="248"/>
      <c r="KS15" s="248"/>
      <c r="KT15" s="248"/>
      <c r="KU15" s="248"/>
      <c r="KV15" s="248"/>
      <c r="KW15" s="248"/>
      <c r="KX15" s="248"/>
      <c r="KY15" s="248"/>
      <c r="KZ15" s="248"/>
      <c r="LA15" s="248"/>
      <c r="LB15" s="248"/>
      <c r="LC15" s="248"/>
      <c r="LD15" s="248"/>
      <c r="LE15" s="248"/>
      <c r="LF15" s="248"/>
      <c r="LG15" s="248"/>
      <c r="LH15" s="248"/>
      <c r="LI15" s="248"/>
      <c r="LJ15" s="248"/>
      <c r="LK15" s="248"/>
      <c r="LL15" s="248"/>
      <c r="LM15" s="248"/>
      <c r="LN15" s="248"/>
      <c r="LO15" s="248"/>
      <c r="LP15" s="248"/>
      <c r="LQ15" s="248"/>
      <c r="LR15" s="248"/>
      <c r="LS15" s="248"/>
      <c r="LT15" s="248"/>
      <c r="LU15" s="248"/>
      <c r="LV15" s="248"/>
      <c r="LW15" s="248"/>
      <c r="LX15" s="248"/>
      <c r="LY15" s="248"/>
      <c r="LZ15" s="248"/>
      <c r="MA15" s="248"/>
      <c r="MB15" s="248"/>
      <c r="MC15" s="248"/>
      <c r="MD15" s="248"/>
      <c r="ME15" s="248"/>
      <c r="MF15" s="248"/>
      <c r="MG15" s="248"/>
      <c r="MH15" s="248"/>
      <c r="MI15" s="248"/>
      <c r="MJ15" s="248"/>
      <c r="MK15" s="248"/>
      <c r="ML15" s="248"/>
      <c r="MM15" s="248"/>
      <c r="MN15" s="248"/>
      <c r="MO15" s="248"/>
      <c r="MP15" s="248"/>
      <c r="MQ15" s="248"/>
      <c r="MR15" s="248"/>
      <c r="MS15" s="248"/>
      <c r="MT15" s="248"/>
      <c r="MU15" s="248"/>
      <c r="MV15" s="248"/>
      <c r="MW15" s="248"/>
      <c r="MX15" s="248"/>
      <c r="MY15" s="248"/>
      <c r="MZ15" s="248"/>
      <c r="NA15" s="248"/>
      <c r="NB15" s="248"/>
      <c r="NC15" s="248"/>
      <c r="ND15" s="248"/>
      <c r="NE15" s="248"/>
      <c r="NF15" s="248"/>
      <c r="NG15" s="248"/>
      <c r="NH15" s="248"/>
      <c r="NI15" s="248"/>
      <c r="NJ15" s="248"/>
      <c r="NK15" s="248"/>
      <c r="NL15" s="248"/>
      <c r="NM15" s="248"/>
      <c r="NN15" s="248"/>
      <c r="NO15" s="248"/>
      <c r="NP15" s="248"/>
      <c r="NQ15" s="248"/>
      <c r="NR15" s="248"/>
      <c r="NS15" s="248"/>
      <c r="NT15" s="248"/>
      <c r="NU15" s="248"/>
      <c r="NV15" s="248"/>
      <c r="NW15" s="248"/>
      <c r="NX15" s="248"/>
      <c r="NY15" s="248"/>
      <c r="NZ15" s="248"/>
      <c r="OA15" s="248"/>
      <c r="OB15" s="248"/>
      <c r="OC15" s="248"/>
      <c r="OD15" s="248"/>
      <c r="OE15" s="248"/>
      <c r="OF15" s="248"/>
      <c r="OG15" s="248"/>
      <c r="OH15" s="248"/>
      <c r="OI15" s="248"/>
      <c r="OJ15" s="248"/>
      <c r="OK15" s="248"/>
      <c r="OL15" s="248"/>
      <c r="OM15" s="248"/>
      <c r="ON15" s="248"/>
      <c r="OO15" s="248"/>
      <c r="OP15" s="248"/>
      <c r="OQ15" s="248"/>
      <c r="OR15" s="248"/>
      <c r="OS15" s="248"/>
      <c r="OT15" s="248"/>
      <c r="OU15" s="248"/>
      <c r="OV15" s="248"/>
      <c r="OW15" s="248"/>
      <c r="OX15" s="248"/>
      <c r="OY15" s="248"/>
      <c r="OZ15" s="248"/>
      <c r="PA15" s="248"/>
      <c r="PB15" s="248"/>
      <c r="PC15" s="248"/>
      <c r="PD15" s="248"/>
      <c r="PE15" s="248"/>
      <c r="PF15" s="248"/>
      <c r="PG15" s="248"/>
      <c r="PH15" s="248"/>
      <c r="PI15" s="248"/>
      <c r="PJ15" s="248"/>
      <c r="PK15" s="248"/>
      <c r="PL15" s="248"/>
      <c r="PM15" s="248"/>
      <c r="PN15" s="248"/>
      <c r="PO15" s="248"/>
      <c r="PP15" s="248"/>
      <c r="PQ15" s="248"/>
      <c r="PR15" s="248"/>
      <c r="PS15" s="248"/>
      <c r="PT15" s="248"/>
      <c r="PU15" s="248"/>
      <c r="PV15" s="248"/>
      <c r="PW15" s="248"/>
      <c r="PX15" s="248"/>
      <c r="PY15" s="248"/>
      <c r="PZ15" s="248"/>
      <c r="QA15" s="248"/>
      <c r="QB15" s="248"/>
      <c r="QC15" s="248"/>
      <c r="QD15" s="248"/>
      <c r="QE15" s="248"/>
      <c r="QF15" s="248"/>
      <c r="QG15" s="248"/>
      <c r="QH15" s="248"/>
      <c r="QI15" s="248"/>
      <c r="QJ15" s="248"/>
      <c r="QK15" s="248"/>
      <c r="QL15" s="248"/>
      <c r="QM15" s="248"/>
      <c r="QN15" s="248"/>
      <c r="QO15" s="248"/>
      <c r="QP15" s="248"/>
      <c r="QQ15" s="248"/>
      <c r="QR15" s="248"/>
      <c r="QS15" s="248"/>
      <c r="QT15" s="248"/>
      <c r="QU15" s="248"/>
      <c r="QV15" s="248"/>
      <c r="QW15" s="248"/>
      <c r="QX15" s="248"/>
      <c r="QY15" s="248"/>
      <c r="QZ15" s="248"/>
      <c r="RA15" s="248"/>
      <c r="RB15" s="248"/>
      <c r="RC15" s="248"/>
      <c r="RD15" s="248"/>
      <c r="RE15" s="248"/>
      <c r="RF15" s="248"/>
      <c r="RG15" s="248"/>
      <c r="RH15" s="248"/>
      <c r="RI15" s="248"/>
      <c r="RJ15" s="248"/>
      <c r="RK15" s="248"/>
      <c r="RL15" s="248"/>
      <c r="RM15" s="248"/>
      <c r="RN15" s="248"/>
      <c r="RO15" s="248"/>
      <c r="RP15" s="248"/>
      <c r="RQ15" s="248"/>
      <c r="RR15" s="248"/>
      <c r="RS15" s="248"/>
      <c r="RT15" s="248"/>
      <c r="RU15" s="248"/>
      <c r="RV15" s="248"/>
      <c r="RW15" s="248"/>
      <c r="RX15" s="248"/>
      <c r="RY15" s="248"/>
      <c r="RZ15" s="248"/>
      <c r="SA15" s="248"/>
      <c r="SB15" s="248"/>
      <c r="SC15" s="248"/>
      <c r="SD15" s="248"/>
      <c r="SE15" s="248"/>
      <c r="SF15" s="248"/>
      <c r="SG15" s="248"/>
      <c r="SH15" s="248"/>
      <c r="SI15" s="248"/>
      <c r="SJ15" s="248"/>
      <c r="SK15" s="248"/>
      <c r="SL15" s="248"/>
      <c r="SM15" s="248"/>
      <c r="SN15" s="248"/>
      <c r="SO15" s="248"/>
      <c r="SP15" s="248"/>
      <c r="SQ15" s="248"/>
      <c r="SR15" s="248"/>
      <c r="SS15" s="248"/>
      <c r="ST15" s="248"/>
      <c r="SU15" s="248"/>
      <c r="SV15" s="248"/>
      <c r="SW15" s="248"/>
      <c r="SX15" s="248"/>
      <c r="SY15" s="248"/>
      <c r="SZ15" s="248"/>
      <c r="TA15" s="248"/>
      <c r="TB15" s="248"/>
      <c r="TC15" s="248"/>
      <c r="TD15" s="248"/>
      <c r="TE15" s="248"/>
      <c r="TF15" s="248"/>
      <c r="TG15" s="248"/>
      <c r="TH15" s="248"/>
      <c r="TI15" s="248"/>
      <c r="TJ15" s="248"/>
      <c r="TK15" s="248"/>
      <c r="TL15" s="248"/>
      <c r="TM15" s="248"/>
      <c r="TN15" s="248"/>
      <c r="TO15" s="248"/>
      <c r="TP15" s="248"/>
      <c r="TQ15" s="248"/>
      <c r="TR15" s="248"/>
      <c r="TS15" s="248"/>
      <c r="TT15" s="248"/>
      <c r="TU15" s="248"/>
      <c r="TV15" s="248"/>
      <c r="TW15" s="248"/>
      <c r="TX15" s="248"/>
      <c r="TY15" s="248"/>
      <c r="TZ15" s="248"/>
      <c r="UA15" s="248"/>
      <c r="UB15" s="248"/>
      <c r="UC15" s="248"/>
      <c r="UD15" s="248"/>
      <c r="UE15" s="248"/>
      <c r="UF15" s="248"/>
      <c r="UG15" s="248"/>
      <c r="UH15" s="248"/>
      <c r="UI15" s="248"/>
      <c r="UJ15" s="248"/>
      <c r="UK15" s="248"/>
      <c r="UL15" s="248"/>
      <c r="UM15" s="248"/>
      <c r="UN15" s="248"/>
      <c r="UO15" s="248"/>
      <c r="UP15" s="248"/>
      <c r="UQ15" s="248"/>
      <c r="UR15" s="248"/>
      <c r="US15" s="248"/>
      <c r="UT15" s="248"/>
      <c r="UU15" s="248"/>
      <c r="UV15" s="248"/>
      <c r="UW15" s="248"/>
      <c r="UX15" s="248"/>
      <c r="UY15" s="248"/>
      <c r="UZ15" s="248"/>
      <c r="VA15" s="248"/>
      <c r="VB15" s="248"/>
      <c r="VC15" s="248"/>
      <c r="VD15" s="248"/>
      <c r="VE15" s="248"/>
      <c r="VF15" s="248"/>
      <c r="VG15" s="248"/>
      <c r="VH15" s="248"/>
      <c r="VI15" s="248"/>
      <c r="VJ15" s="248"/>
      <c r="VK15" s="248"/>
      <c r="VL15" s="248"/>
      <c r="VM15" s="248"/>
      <c r="VN15" s="248"/>
      <c r="VO15" s="248"/>
      <c r="VP15" s="248"/>
      <c r="VQ15" s="248"/>
      <c r="VR15" s="248"/>
      <c r="VS15" s="248"/>
      <c r="VT15" s="248"/>
      <c r="VU15" s="248"/>
      <c r="VV15" s="248"/>
      <c r="VW15" s="248"/>
      <c r="VX15" s="248"/>
      <c r="VY15" s="248"/>
      <c r="VZ15" s="248"/>
      <c r="WA15" s="248"/>
      <c r="WB15" s="248"/>
      <c r="WC15" s="248"/>
      <c r="WD15" s="248"/>
      <c r="WE15" s="248"/>
      <c r="WF15" s="248"/>
      <c r="WG15" s="248"/>
      <c r="WH15" s="248"/>
      <c r="WI15" s="248"/>
      <c r="WJ15" s="248"/>
      <c r="WK15" s="248"/>
      <c r="WL15" s="248"/>
      <c r="WM15" s="248"/>
      <c r="WN15" s="248"/>
      <c r="WO15" s="248"/>
      <c r="WP15" s="248"/>
      <c r="WQ15" s="248"/>
      <c r="WR15" s="248"/>
      <c r="WS15" s="248"/>
      <c r="WT15" s="248"/>
      <c r="WU15" s="248"/>
      <c r="WV15" s="248"/>
      <c r="WW15" s="248"/>
      <c r="WX15" s="248"/>
      <c r="WY15" s="248"/>
      <c r="WZ15" s="248"/>
      <c r="XA15" s="248"/>
      <c r="XB15" s="248"/>
      <c r="XC15" s="248"/>
      <c r="XD15" s="248"/>
      <c r="XE15" s="248"/>
      <c r="XF15" s="248"/>
      <c r="XG15" s="248"/>
      <c r="XH15" s="248"/>
      <c r="XI15" s="248"/>
      <c r="XJ15" s="248"/>
      <c r="XK15" s="248"/>
      <c r="XL15" s="248"/>
      <c r="XM15" s="248"/>
      <c r="XN15" s="248"/>
      <c r="XO15" s="248"/>
      <c r="XP15" s="248"/>
      <c r="XQ15" s="248"/>
      <c r="XR15" s="248"/>
      <c r="XS15" s="248"/>
      <c r="XT15" s="248"/>
      <c r="XU15" s="248"/>
      <c r="XV15" s="248"/>
      <c r="XW15" s="248"/>
      <c r="XX15" s="248"/>
      <c r="XY15" s="248"/>
      <c r="XZ15" s="248"/>
      <c r="YA15" s="248"/>
      <c r="YB15" s="248"/>
      <c r="YC15" s="248"/>
      <c r="YD15" s="248"/>
      <c r="YE15" s="248"/>
      <c r="YF15" s="248"/>
      <c r="YG15" s="248"/>
      <c r="YH15" s="248"/>
      <c r="YI15" s="248"/>
      <c r="YJ15" s="248"/>
    </row>
    <row r="16" spans="1:660" ht="3" customHeight="1" thickBot="1">
      <c r="A16" s="364"/>
      <c r="B16" s="364"/>
      <c r="C16" s="364"/>
      <c r="D16" s="364"/>
      <c r="E16" s="364"/>
      <c r="F16" s="365"/>
      <c r="G16" s="365"/>
      <c r="H16" s="365"/>
      <c r="I16" s="365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48"/>
      <c r="DN16" s="248"/>
      <c r="DO16" s="248"/>
      <c r="DP16" s="248"/>
      <c r="DQ16" s="248"/>
      <c r="DR16" s="248"/>
      <c r="DS16" s="248"/>
      <c r="DT16" s="248"/>
      <c r="DU16" s="248"/>
      <c r="DV16" s="248"/>
      <c r="DW16" s="248"/>
      <c r="DX16" s="248"/>
      <c r="DY16" s="248"/>
      <c r="DZ16" s="248"/>
      <c r="EA16" s="248"/>
      <c r="EB16" s="248"/>
      <c r="EC16" s="248"/>
      <c r="ED16" s="248"/>
      <c r="EE16" s="248"/>
      <c r="EF16" s="248"/>
      <c r="EG16" s="248"/>
      <c r="EH16" s="248"/>
      <c r="EI16" s="248"/>
      <c r="EJ16" s="248"/>
      <c r="EK16" s="248"/>
      <c r="EL16" s="248"/>
      <c r="EM16" s="248"/>
      <c r="EN16" s="248"/>
      <c r="EO16" s="248"/>
      <c r="EP16" s="248"/>
      <c r="EQ16" s="248"/>
      <c r="ER16" s="248"/>
      <c r="ES16" s="248"/>
      <c r="ET16" s="248"/>
      <c r="EU16" s="248"/>
      <c r="EV16" s="248"/>
      <c r="EW16" s="248"/>
      <c r="EX16" s="248"/>
      <c r="EY16" s="248"/>
      <c r="EZ16" s="248"/>
      <c r="FA16" s="248"/>
      <c r="FB16" s="248"/>
      <c r="FC16" s="248"/>
      <c r="FD16" s="248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8"/>
      <c r="FW16" s="248"/>
      <c r="FX16" s="248"/>
      <c r="FY16" s="248"/>
      <c r="FZ16" s="248"/>
      <c r="GA16" s="248"/>
      <c r="GB16" s="248"/>
      <c r="GC16" s="248"/>
      <c r="GD16" s="248"/>
      <c r="GE16" s="248"/>
      <c r="GF16" s="248"/>
      <c r="GG16" s="248"/>
      <c r="GH16" s="248"/>
      <c r="GI16" s="248"/>
      <c r="GJ16" s="248"/>
      <c r="GK16" s="248"/>
      <c r="GL16" s="248"/>
      <c r="GM16" s="248"/>
      <c r="GN16" s="248"/>
      <c r="GO16" s="248"/>
      <c r="GP16" s="248"/>
      <c r="GQ16" s="248"/>
      <c r="GR16" s="248"/>
      <c r="GS16" s="248"/>
      <c r="GT16" s="248"/>
      <c r="GU16" s="248"/>
      <c r="GV16" s="248"/>
      <c r="GW16" s="248"/>
      <c r="GX16" s="248"/>
      <c r="GY16" s="248"/>
      <c r="GZ16" s="248"/>
      <c r="HA16" s="248"/>
      <c r="HB16" s="248"/>
      <c r="HC16" s="248"/>
      <c r="HD16" s="248"/>
      <c r="HE16" s="248"/>
      <c r="HF16" s="248"/>
      <c r="HG16" s="248"/>
      <c r="HH16" s="248"/>
      <c r="HI16" s="248"/>
      <c r="HJ16" s="248"/>
      <c r="HK16" s="248"/>
      <c r="HL16" s="248"/>
      <c r="HM16" s="248"/>
      <c r="HN16" s="248"/>
      <c r="HO16" s="248"/>
      <c r="HP16" s="248"/>
      <c r="HQ16" s="248"/>
      <c r="HR16" s="248"/>
      <c r="HS16" s="248"/>
      <c r="HT16" s="248"/>
      <c r="HU16" s="248"/>
      <c r="HV16" s="248"/>
      <c r="HW16" s="248"/>
      <c r="HX16" s="248"/>
      <c r="HY16" s="248"/>
      <c r="HZ16" s="248"/>
      <c r="IA16" s="248"/>
      <c r="IB16" s="248"/>
      <c r="IC16" s="248"/>
      <c r="ID16" s="248"/>
      <c r="IE16" s="248"/>
      <c r="IF16" s="248"/>
      <c r="IG16" s="248"/>
      <c r="IH16" s="248"/>
      <c r="II16" s="248"/>
      <c r="IJ16" s="248"/>
      <c r="IK16" s="248"/>
      <c r="IL16" s="248"/>
      <c r="IM16" s="248"/>
      <c r="IN16" s="248"/>
      <c r="IO16" s="248"/>
      <c r="IP16" s="248"/>
      <c r="IQ16" s="248"/>
      <c r="IR16" s="248"/>
      <c r="IS16" s="248"/>
      <c r="IT16" s="248"/>
      <c r="IU16" s="248"/>
      <c r="IV16" s="248"/>
      <c r="IW16" s="248"/>
      <c r="IX16" s="248"/>
      <c r="IY16" s="248"/>
      <c r="IZ16" s="248"/>
      <c r="JA16" s="248"/>
      <c r="JB16" s="248"/>
      <c r="JC16" s="248"/>
      <c r="JD16" s="248"/>
      <c r="JE16" s="248"/>
      <c r="JF16" s="248"/>
      <c r="JG16" s="248"/>
      <c r="JH16" s="248"/>
      <c r="JI16" s="248"/>
      <c r="JJ16" s="248"/>
      <c r="JK16" s="248"/>
      <c r="JL16" s="248"/>
      <c r="JM16" s="248"/>
      <c r="JN16" s="248"/>
      <c r="JO16" s="248"/>
      <c r="JP16" s="248"/>
      <c r="JQ16" s="248"/>
      <c r="JR16" s="248"/>
      <c r="JS16" s="248"/>
      <c r="JT16" s="248"/>
      <c r="JU16" s="248"/>
      <c r="JV16" s="248"/>
      <c r="JW16" s="248"/>
      <c r="JX16" s="248"/>
      <c r="JY16" s="248"/>
      <c r="JZ16" s="248"/>
      <c r="KA16" s="248"/>
      <c r="KB16" s="248"/>
      <c r="KC16" s="248"/>
      <c r="KD16" s="248"/>
      <c r="KE16" s="248"/>
      <c r="KF16" s="248"/>
      <c r="KG16" s="248"/>
      <c r="KH16" s="248"/>
      <c r="KI16" s="248"/>
      <c r="KJ16" s="248"/>
      <c r="KK16" s="248"/>
      <c r="KL16" s="248"/>
      <c r="KM16" s="248"/>
      <c r="KN16" s="248"/>
      <c r="KO16" s="248"/>
      <c r="KP16" s="248"/>
      <c r="KQ16" s="248"/>
      <c r="KR16" s="248"/>
      <c r="KS16" s="248"/>
      <c r="KT16" s="248"/>
      <c r="KU16" s="248"/>
      <c r="KV16" s="248"/>
      <c r="KW16" s="248"/>
      <c r="KX16" s="248"/>
      <c r="KY16" s="248"/>
      <c r="KZ16" s="248"/>
      <c r="LA16" s="248"/>
      <c r="LB16" s="248"/>
      <c r="LC16" s="248"/>
      <c r="LD16" s="248"/>
      <c r="LE16" s="248"/>
      <c r="LF16" s="248"/>
      <c r="LG16" s="248"/>
      <c r="LH16" s="248"/>
      <c r="LI16" s="248"/>
      <c r="LJ16" s="248"/>
      <c r="LK16" s="248"/>
      <c r="LL16" s="248"/>
      <c r="LM16" s="248"/>
      <c r="LN16" s="248"/>
      <c r="LO16" s="248"/>
      <c r="LP16" s="248"/>
      <c r="LQ16" s="248"/>
      <c r="LR16" s="248"/>
      <c r="LS16" s="248"/>
      <c r="LT16" s="248"/>
      <c r="LU16" s="248"/>
      <c r="LV16" s="248"/>
      <c r="LW16" s="248"/>
      <c r="LX16" s="248"/>
      <c r="LY16" s="248"/>
      <c r="LZ16" s="248"/>
      <c r="MA16" s="248"/>
      <c r="MB16" s="248"/>
      <c r="MC16" s="248"/>
      <c r="MD16" s="248"/>
      <c r="ME16" s="248"/>
      <c r="MF16" s="248"/>
      <c r="MG16" s="248"/>
      <c r="MH16" s="248"/>
      <c r="MI16" s="248"/>
      <c r="MJ16" s="248"/>
      <c r="MK16" s="248"/>
      <c r="ML16" s="248"/>
      <c r="MM16" s="248"/>
      <c r="MN16" s="248"/>
      <c r="MO16" s="248"/>
      <c r="MP16" s="248"/>
      <c r="MQ16" s="248"/>
      <c r="MR16" s="248"/>
      <c r="MS16" s="248"/>
      <c r="MT16" s="248"/>
      <c r="MU16" s="248"/>
      <c r="MV16" s="248"/>
      <c r="MW16" s="248"/>
      <c r="MX16" s="248"/>
      <c r="MY16" s="248"/>
      <c r="MZ16" s="248"/>
      <c r="NA16" s="248"/>
      <c r="NB16" s="248"/>
      <c r="NC16" s="248"/>
      <c r="ND16" s="248"/>
      <c r="NE16" s="248"/>
      <c r="NF16" s="248"/>
      <c r="NG16" s="248"/>
      <c r="NH16" s="248"/>
      <c r="NI16" s="248"/>
      <c r="NJ16" s="248"/>
      <c r="NK16" s="248"/>
      <c r="NL16" s="248"/>
      <c r="NM16" s="248"/>
      <c r="NN16" s="248"/>
      <c r="NO16" s="248"/>
      <c r="NP16" s="248"/>
      <c r="NQ16" s="248"/>
      <c r="NR16" s="248"/>
      <c r="NS16" s="248"/>
      <c r="NT16" s="248"/>
      <c r="NU16" s="248"/>
      <c r="NV16" s="248"/>
      <c r="NW16" s="248"/>
      <c r="NX16" s="248"/>
      <c r="NY16" s="248"/>
      <c r="NZ16" s="248"/>
      <c r="OA16" s="248"/>
      <c r="OB16" s="248"/>
      <c r="OC16" s="248"/>
      <c r="OD16" s="248"/>
      <c r="OE16" s="248"/>
      <c r="OF16" s="248"/>
      <c r="OG16" s="248"/>
      <c r="OH16" s="248"/>
      <c r="OI16" s="248"/>
      <c r="OJ16" s="248"/>
      <c r="OK16" s="248"/>
      <c r="OL16" s="248"/>
      <c r="OM16" s="248"/>
      <c r="ON16" s="248"/>
      <c r="OO16" s="248"/>
      <c r="OP16" s="248"/>
      <c r="OQ16" s="248"/>
      <c r="OR16" s="248"/>
      <c r="OS16" s="248"/>
      <c r="OT16" s="248"/>
      <c r="OU16" s="248"/>
      <c r="OV16" s="248"/>
      <c r="OW16" s="248"/>
      <c r="OX16" s="248"/>
      <c r="OY16" s="248"/>
      <c r="OZ16" s="248"/>
      <c r="PA16" s="248"/>
      <c r="PB16" s="248"/>
      <c r="PC16" s="248"/>
      <c r="PD16" s="248"/>
      <c r="PE16" s="248"/>
      <c r="PF16" s="248"/>
      <c r="PG16" s="248"/>
      <c r="PH16" s="248"/>
      <c r="PI16" s="248"/>
      <c r="PJ16" s="248"/>
      <c r="PK16" s="248"/>
      <c r="PL16" s="248"/>
      <c r="PM16" s="248"/>
      <c r="PN16" s="248"/>
      <c r="PO16" s="248"/>
      <c r="PP16" s="248"/>
      <c r="PQ16" s="248"/>
      <c r="PR16" s="248"/>
      <c r="PS16" s="248"/>
      <c r="PT16" s="248"/>
      <c r="PU16" s="248"/>
      <c r="PV16" s="248"/>
      <c r="PW16" s="248"/>
      <c r="PX16" s="248"/>
      <c r="PY16" s="248"/>
      <c r="PZ16" s="248"/>
      <c r="QA16" s="248"/>
      <c r="QB16" s="248"/>
      <c r="QC16" s="248"/>
      <c r="QD16" s="248"/>
      <c r="QE16" s="248"/>
      <c r="QF16" s="248"/>
      <c r="QG16" s="248"/>
      <c r="QH16" s="248"/>
      <c r="QI16" s="248"/>
      <c r="QJ16" s="248"/>
      <c r="QK16" s="248"/>
      <c r="QL16" s="248"/>
      <c r="QM16" s="248"/>
      <c r="QN16" s="248"/>
      <c r="QO16" s="248"/>
      <c r="QP16" s="248"/>
      <c r="QQ16" s="248"/>
      <c r="QR16" s="248"/>
      <c r="QS16" s="248"/>
      <c r="QT16" s="248"/>
      <c r="QU16" s="248"/>
      <c r="QV16" s="248"/>
      <c r="QW16" s="248"/>
      <c r="QX16" s="248"/>
      <c r="QY16" s="248"/>
      <c r="QZ16" s="248"/>
      <c r="RA16" s="248"/>
      <c r="RB16" s="248"/>
      <c r="RC16" s="248"/>
      <c r="RD16" s="248"/>
      <c r="RE16" s="248"/>
      <c r="RF16" s="248"/>
      <c r="RG16" s="248"/>
      <c r="RH16" s="248"/>
      <c r="RI16" s="248"/>
      <c r="RJ16" s="248"/>
      <c r="RK16" s="248"/>
      <c r="RL16" s="248"/>
      <c r="RM16" s="248"/>
      <c r="RN16" s="248"/>
      <c r="RO16" s="248"/>
      <c r="RP16" s="248"/>
      <c r="RQ16" s="248"/>
      <c r="RR16" s="248"/>
      <c r="RS16" s="248"/>
      <c r="RT16" s="248"/>
      <c r="RU16" s="248"/>
      <c r="RV16" s="248"/>
      <c r="RW16" s="248"/>
      <c r="RX16" s="248"/>
      <c r="RY16" s="248"/>
      <c r="RZ16" s="248"/>
      <c r="SA16" s="248"/>
      <c r="SB16" s="248"/>
      <c r="SC16" s="248"/>
      <c r="SD16" s="248"/>
      <c r="SE16" s="248"/>
      <c r="SF16" s="248"/>
      <c r="SG16" s="248"/>
      <c r="SH16" s="248"/>
      <c r="SI16" s="248"/>
      <c r="SJ16" s="248"/>
      <c r="SK16" s="248"/>
      <c r="SL16" s="248"/>
      <c r="SM16" s="248"/>
      <c r="SN16" s="248"/>
      <c r="SO16" s="248"/>
      <c r="SP16" s="248"/>
      <c r="SQ16" s="248"/>
      <c r="SR16" s="248"/>
      <c r="SS16" s="248"/>
      <c r="ST16" s="248"/>
      <c r="SU16" s="248"/>
      <c r="SV16" s="248"/>
      <c r="SW16" s="248"/>
      <c r="SX16" s="248"/>
      <c r="SY16" s="248"/>
      <c r="SZ16" s="248"/>
      <c r="TA16" s="248"/>
      <c r="TB16" s="248"/>
      <c r="TC16" s="248"/>
      <c r="TD16" s="248"/>
      <c r="TE16" s="248"/>
      <c r="TF16" s="248"/>
      <c r="TG16" s="248"/>
      <c r="TH16" s="248"/>
      <c r="TI16" s="248"/>
      <c r="TJ16" s="248"/>
      <c r="TK16" s="248"/>
      <c r="TL16" s="248"/>
      <c r="TM16" s="248"/>
      <c r="TN16" s="248"/>
      <c r="TO16" s="248"/>
      <c r="TP16" s="248"/>
      <c r="TQ16" s="248"/>
      <c r="TR16" s="248"/>
      <c r="TS16" s="248"/>
      <c r="TT16" s="248"/>
      <c r="TU16" s="248"/>
      <c r="TV16" s="248"/>
      <c r="TW16" s="248"/>
      <c r="TX16" s="248"/>
      <c r="TY16" s="248"/>
      <c r="TZ16" s="248"/>
      <c r="UA16" s="248"/>
      <c r="UB16" s="248"/>
      <c r="UC16" s="248"/>
      <c r="UD16" s="248"/>
      <c r="UE16" s="248"/>
      <c r="UF16" s="248"/>
      <c r="UG16" s="248"/>
      <c r="UH16" s="248"/>
      <c r="UI16" s="248"/>
      <c r="UJ16" s="248"/>
      <c r="UK16" s="248"/>
      <c r="UL16" s="248"/>
      <c r="UM16" s="248"/>
      <c r="UN16" s="248"/>
      <c r="UO16" s="248"/>
      <c r="UP16" s="248"/>
      <c r="UQ16" s="248"/>
      <c r="UR16" s="248"/>
      <c r="US16" s="248"/>
      <c r="UT16" s="248"/>
      <c r="UU16" s="248"/>
      <c r="UV16" s="248"/>
      <c r="UW16" s="248"/>
      <c r="UX16" s="248"/>
      <c r="UY16" s="248"/>
      <c r="UZ16" s="248"/>
      <c r="VA16" s="248"/>
      <c r="VB16" s="248"/>
      <c r="VC16" s="248"/>
      <c r="VD16" s="248"/>
      <c r="VE16" s="248"/>
      <c r="VF16" s="248"/>
      <c r="VG16" s="248"/>
      <c r="VH16" s="248"/>
      <c r="VI16" s="248"/>
      <c r="VJ16" s="248"/>
      <c r="VK16" s="248"/>
      <c r="VL16" s="248"/>
      <c r="VM16" s="248"/>
      <c r="VN16" s="248"/>
      <c r="VO16" s="248"/>
      <c r="VP16" s="248"/>
      <c r="VQ16" s="248"/>
      <c r="VR16" s="248"/>
      <c r="VS16" s="248"/>
      <c r="VT16" s="248"/>
      <c r="VU16" s="248"/>
      <c r="VV16" s="248"/>
      <c r="VW16" s="248"/>
      <c r="VX16" s="248"/>
      <c r="VY16" s="248"/>
      <c r="VZ16" s="248"/>
      <c r="WA16" s="248"/>
      <c r="WB16" s="248"/>
      <c r="WC16" s="248"/>
      <c r="WD16" s="248"/>
      <c r="WE16" s="248"/>
      <c r="WF16" s="248"/>
      <c r="WG16" s="248"/>
      <c r="WH16" s="248"/>
      <c r="WI16" s="248"/>
      <c r="WJ16" s="248"/>
      <c r="WK16" s="248"/>
      <c r="WL16" s="248"/>
      <c r="WM16" s="248"/>
      <c r="WN16" s="248"/>
      <c r="WO16" s="248"/>
      <c r="WP16" s="248"/>
      <c r="WQ16" s="248"/>
      <c r="WR16" s="248"/>
      <c r="WS16" s="248"/>
      <c r="WT16" s="248"/>
      <c r="WU16" s="248"/>
      <c r="WV16" s="248"/>
      <c r="WW16" s="248"/>
      <c r="WX16" s="248"/>
      <c r="WY16" s="248"/>
      <c r="WZ16" s="248"/>
      <c r="XA16" s="248"/>
      <c r="XB16" s="248"/>
      <c r="XC16" s="248"/>
      <c r="XD16" s="248"/>
      <c r="XE16" s="248"/>
      <c r="XF16" s="248"/>
      <c r="XG16" s="248"/>
      <c r="XH16" s="248"/>
      <c r="XI16" s="248"/>
      <c r="XJ16" s="248"/>
      <c r="XK16" s="248"/>
      <c r="XL16" s="248"/>
      <c r="XM16" s="248"/>
      <c r="XN16" s="248"/>
      <c r="XO16" s="248"/>
      <c r="XP16" s="248"/>
      <c r="XQ16" s="248"/>
      <c r="XR16" s="248"/>
      <c r="XS16" s="248"/>
      <c r="XT16" s="248"/>
      <c r="XU16" s="248"/>
      <c r="XV16" s="248"/>
      <c r="XW16" s="248"/>
      <c r="XX16" s="248"/>
      <c r="XY16" s="248"/>
      <c r="XZ16" s="248"/>
      <c r="YA16" s="248"/>
      <c r="YB16" s="248"/>
      <c r="YC16" s="248"/>
      <c r="YD16" s="248"/>
      <c r="YE16" s="248"/>
      <c r="YF16" s="248"/>
      <c r="YG16" s="248"/>
      <c r="YH16" s="248"/>
      <c r="YI16" s="248"/>
      <c r="YJ16" s="248"/>
    </row>
    <row r="17" spans="1:660" ht="31.5" customHeight="1" thickBot="1">
      <c r="A17" s="792" t="s">
        <v>57</v>
      </c>
      <c r="B17" s="793"/>
      <c r="C17" s="793"/>
      <c r="D17" s="793"/>
      <c r="E17" s="793"/>
      <c r="F17" s="793"/>
      <c r="G17" s="793"/>
      <c r="H17" s="794"/>
      <c r="I17" s="378"/>
      <c r="J17" s="801" t="s">
        <v>58</v>
      </c>
      <c r="K17" s="802"/>
      <c r="L17" s="802"/>
      <c r="M17" s="802"/>
      <c r="N17" s="802"/>
      <c r="O17" s="802"/>
      <c r="P17" s="802"/>
      <c r="Q17" s="803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48"/>
      <c r="DN17" s="248"/>
      <c r="DO17" s="248"/>
      <c r="DP17" s="248"/>
      <c r="DQ17" s="248"/>
      <c r="DR17" s="248"/>
      <c r="DS17" s="248"/>
      <c r="DT17" s="248"/>
      <c r="DU17" s="248"/>
      <c r="DV17" s="248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48"/>
      <c r="EI17" s="248"/>
      <c r="EJ17" s="248"/>
      <c r="EK17" s="248"/>
      <c r="EL17" s="248"/>
      <c r="EM17" s="248"/>
      <c r="EN17" s="248"/>
      <c r="EO17" s="248"/>
      <c r="EP17" s="248"/>
      <c r="EQ17" s="248"/>
      <c r="ER17" s="248"/>
      <c r="ES17" s="248"/>
      <c r="ET17" s="248"/>
      <c r="EU17" s="248"/>
      <c r="EV17" s="248"/>
      <c r="EW17" s="248"/>
      <c r="EX17" s="248"/>
      <c r="EY17" s="248"/>
      <c r="EZ17" s="248"/>
      <c r="FA17" s="248"/>
      <c r="FB17" s="248"/>
      <c r="FC17" s="248"/>
      <c r="FD17" s="248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8"/>
      <c r="FW17" s="248"/>
      <c r="FX17" s="248"/>
      <c r="FY17" s="248"/>
      <c r="FZ17" s="248"/>
      <c r="GA17" s="248"/>
      <c r="GB17" s="248"/>
      <c r="GC17" s="248"/>
      <c r="GD17" s="248"/>
      <c r="GE17" s="248"/>
      <c r="GF17" s="248"/>
      <c r="GG17" s="248"/>
      <c r="GH17" s="248"/>
      <c r="GI17" s="248"/>
      <c r="GJ17" s="248"/>
      <c r="GK17" s="248"/>
      <c r="GL17" s="248"/>
      <c r="GM17" s="248"/>
      <c r="GN17" s="248"/>
      <c r="GO17" s="248"/>
      <c r="GP17" s="248"/>
      <c r="GQ17" s="248"/>
      <c r="GR17" s="248"/>
      <c r="GS17" s="248"/>
      <c r="GT17" s="248"/>
      <c r="GU17" s="248"/>
      <c r="GV17" s="248"/>
      <c r="GW17" s="248"/>
      <c r="GX17" s="248"/>
      <c r="GY17" s="248"/>
      <c r="GZ17" s="248"/>
      <c r="HA17" s="248"/>
      <c r="HB17" s="248"/>
      <c r="HC17" s="248"/>
      <c r="HD17" s="248"/>
      <c r="HE17" s="248"/>
      <c r="HF17" s="248"/>
      <c r="HG17" s="248"/>
      <c r="HH17" s="248"/>
      <c r="HI17" s="248"/>
      <c r="HJ17" s="248"/>
      <c r="HK17" s="248"/>
      <c r="HL17" s="248"/>
      <c r="HM17" s="248"/>
      <c r="HN17" s="248"/>
      <c r="HO17" s="248"/>
      <c r="HP17" s="248"/>
      <c r="HQ17" s="248"/>
      <c r="HR17" s="248"/>
      <c r="HS17" s="248"/>
      <c r="HT17" s="248"/>
      <c r="HU17" s="248"/>
      <c r="HV17" s="248"/>
      <c r="HW17" s="248"/>
      <c r="HX17" s="248"/>
      <c r="HY17" s="248"/>
      <c r="HZ17" s="248"/>
      <c r="IA17" s="248"/>
      <c r="IB17" s="248"/>
      <c r="IC17" s="248"/>
      <c r="ID17" s="248"/>
      <c r="IE17" s="248"/>
      <c r="IF17" s="248"/>
      <c r="IG17" s="248"/>
      <c r="IH17" s="248"/>
      <c r="II17" s="248"/>
      <c r="IJ17" s="248"/>
      <c r="IK17" s="248"/>
      <c r="IL17" s="248"/>
      <c r="IM17" s="248"/>
      <c r="IN17" s="248"/>
      <c r="IO17" s="248"/>
      <c r="IP17" s="248"/>
      <c r="IQ17" s="248"/>
      <c r="IR17" s="248"/>
      <c r="IS17" s="248"/>
      <c r="IT17" s="248"/>
      <c r="IU17" s="248"/>
      <c r="IV17" s="248"/>
      <c r="IW17" s="248"/>
      <c r="IX17" s="248"/>
      <c r="IY17" s="248"/>
      <c r="IZ17" s="248"/>
      <c r="JA17" s="248"/>
      <c r="JB17" s="248"/>
      <c r="JC17" s="248"/>
      <c r="JD17" s="248"/>
      <c r="JE17" s="248"/>
      <c r="JF17" s="248"/>
      <c r="JG17" s="248"/>
      <c r="JH17" s="248"/>
      <c r="JI17" s="248"/>
      <c r="JJ17" s="248"/>
      <c r="JK17" s="248"/>
      <c r="JL17" s="248"/>
      <c r="JM17" s="248"/>
      <c r="JN17" s="248"/>
      <c r="JO17" s="248"/>
      <c r="JP17" s="248"/>
      <c r="JQ17" s="248"/>
      <c r="JR17" s="248"/>
      <c r="JS17" s="248"/>
      <c r="JT17" s="248"/>
      <c r="JU17" s="248"/>
      <c r="JV17" s="248"/>
      <c r="JW17" s="248"/>
      <c r="JX17" s="248"/>
      <c r="JY17" s="248"/>
      <c r="JZ17" s="248"/>
      <c r="KA17" s="248"/>
      <c r="KB17" s="248"/>
      <c r="KC17" s="248"/>
      <c r="KD17" s="248"/>
      <c r="KE17" s="248"/>
      <c r="KF17" s="248"/>
      <c r="KG17" s="248"/>
      <c r="KH17" s="248"/>
      <c r="KI17" s="248"/>
      <c r="KJ17" s="248"/>
      <c r="KK17" s="248"/>
      <c r="KL17" s="248"/>
      <c r="KM17" s="248"/>
      <c r="KN17" s="248"/>
      <c r="KO17" s="248"/>
      <c r="KP17" s="248"/>
      <c r="KQ17" s="248"/>
      <c r="KR17" s="248"/>
      <c r="KS17" s="248"/>
      <c r="KT17" s="248"/>
      <c r="KU17" s="248"/>
      <c r="KV17" s="248"/>
      <c r="KW17" s="248"/>
      <c r="KX17" s="248"/>
      <c r="KY17" s="248"/>
      <c r="KZ17" s="248"/>
      <c r="LA17" s="248"/>
      <c r="LB17" s="248"/>
      <c r="LC17" s="248"/>
      <c r="LD17" s="248"/>
      <c r="LE17" s="248"/>
      <c r="LF17" s="248"/>
      <c r="LG17" s="248"/>
      <c r="LH17" s="248"/>
      <c r="LI17" s="248"/>
      <c r="LJ17" s="248"/>
      <c r="LK17" s="248"/>
      <c r="LL17" s="248"/>
      <c r="LM17" s="248"/>
      <c r="LN17" s="248"/>
      <c r="LO17" s="248"/>
      <c r="LP17" s="248"/>
      <c r="LQ17" s="248"/>
      <c r="LR17" s="248"/>
      <c r="LS17" s="248"/>
      <c r="LT17" s="248"/>
      <c r="LU17" s="248"/>
      <c r="LV17" s="248"/>
      <c r="LW17" s="248"/>
      <c r="LX17" s="248"/>
      <c r="LY17" s="248"/>
      <c r="LZ17" s="248"/>
      <c r="MA17" s="248"/>
      <c r="MB17" s="248"/>
      <c r="MC17" s="248"/>
      <c r="MD17" s="248"/>
      <c r="ME17" s="248"/>
      <c r="MF17" s="248"/>
      <c r="MG17" s="248"/>
      <c r="MH17" s="248"/>
      <c r="MI17" s="248"/>
      <c r="MJ17" s="248"/>
      <c r="MK17" s="248"/>
      <c r="ML17" s="248"/>
      <c r="MM17" s="248"/>
      <c r="MN17" s="248"/>
      <c r="MO17" s="248"/>
      <c r="MP17" s="248"/>
      <c r="MQ17" s="248"/>
      <c r="MR17" s="248"/>
      <c r="MS17" s="248"/>
      <c r="MT17" s="248"/>
      <c r="MU17" s="248"/>
      <c r="MV17" s="248"/>
      <c r="MW17" s="248"/>
      <c r="MX17" s="248"/>
      <c r="MY17" s="248"/>
      <c r="MZ17" s="248"/>
      <c r="NA17" s="248"/>
      <c r="NB17" s="248"/>
      <c r="NC17" s="248"/>
      <c r="ND17" s="248"/>
      <c r="NE17" s="248"/>
      <c r="NF17" s="248"/>
      <c r="NG17" s="248"/>
      <c r="NH17" s="248"/>
      <c r="NI17" s="248"/>
      <c r="NJ17" s="248"/>
      <c r="NK17" s="248"/>
      <c r="NL17" s="248"/>
      <c r="NM17" s="248"/>
      <c r="NN17" s="248"/>
      <c r="NO17" s="248"/>
      <c r="NP17" s="248"/>
      <c r="NQ17" s="248"/>
      <c r="NR17" s="248"/>
      <c r="NS17" s="248"/>
      <c r="NT17" s="248"/>
      <c r="NU17" s="248"/>
      <c r="NV17" s="248"/>
      <c r="NW17" s="248"/>
      <c r="NX17" s="248"/>
      <c r="NY17" s="248"/>
      <c r="NZ17" s="248"/>
      <c r="OA17" s="248"/>
      <c r="OB17" s="248"/>
      <c r="OC17" s="248"/>
      <c r="OD17" s="248"/>
      <c r="OE17" s="248"/>
      <c r="OF17" s="248"/>
      <c r="OG17" s="248"/>
      <c r="OH17" s="248"/>
      <c r="OI17" s="248"/>
      <c r="OJ17" s="248"/>
      <c r="OK17" s="248"/>
      <c r="OL17" s="248"/>
      <c r="OM17" s="248"/>
      <c r="ON17" s="248"/>
      <c r="OO17" s="248"/>
      <c r="OP17" s="248"/>
      <c r="OQ17" s="248"/>
      <c r="OR17" s="248"/>
      <c r="OS17" s="248"/>
      <c r="OT17" s="248"/>
      <c r="OU17" s="248"/>
      <c r="OV17" s="248"/>
      <c r="OW17" s="248"/>
      <c r="OX17" s="248"/>
      <c r="OY17" s="248"/>
      <c r="OZ17" s="248"/>
      <c r="PA17" s="248"/>
      <c r="PB17" s="248"/>
      <c r="PC17" s="248"/>
      <c r="PD17" s="248"/>
      <c r="PE17" s="248"/>
      <c r="PF17" s="248"/>
      <c r="PG17" s="248"/>
      <c r="PH17" s="248"/>
      <c r="PI17" s="248"/>
      <c r="PJ17" s="248"/>
      <c r="PK17" s="248"/>
      <c r="PL17" s="248"/>
      <c r="PM17" s="248"/>
      <c r="PN17" s="248"/>
      <c r="PO17" s="248"/>
      <c r="PP17" s="248"/>
      <c r="PQ17" s="248"/>
      <c r="PR17" s="248"/>
      <c r="PS17" s="248"/>
      <c r="PT17" s="248"/>
      <c r="PU17" s="248"/>
      <c r="PV17" s="248"/>
      <c r="PW17" s="248"/>
      <c r="PX17" s="248"/>
      <c r="PY17" s="248"/>
      <c r="PZ17" s="248"/>
      <c r="QA17" s="248"/>
      <c r="QB17" s="248"/>
      <c r="QC17" s="248"/>
      <c r="QD17" s="248"/>
      <c r="QE17" s="248"/>
      <c r="QF17" s="248"/>
      <c r="QG17" s="248"/>
      <c r="QH17" s="248"/>
      <c r="QI17" s="248"/>
      <c r="QJ17" s="248"/>
      <c r="QK17" s="248"/>
      <c r="QL17" s="248"/>
      <c r="QM17" s="248"/>
      <c r="QN17" s="248"/>
      <c r="QO17" s="248"/>
      <c r="QP17" s="248"/>
      <c r="QQ17" s="248"/>
      <c r="QR17" s="248"/>
      <c r="QS17" s="248"/>
      <c r="QT17" s="248"/>
      <c r="QU17" s="248"/>
      <c r="QV17" s="248"/>
      <c r="QW17" s="248"/>
      <c r="QX17" s="248"/>
      <c r="QY17" s="248"/>
      <c r="QZ17" s="248"/>
      <c r="RA17" s="248"/>
      <c r="RB17" s="248"/>
      <c r="RC17" s="248"/>
      <c r="RD17" s="248"/>
      <c r="RE17" s="248"/>
      <c r="RF17" s="248"/>
      <c r="RG17" s="248"/>
      <c r="RH17" s="248"/>
      <c r="RI17" s="248"/>
      <c r="RJ17" s="248"/>
      <c r="RK17" s="248"/>
      <c r="RL17" s="248"/>
      <c r="RM17" s="248"/>
      <c r="RN17" s="248"/>
      <c r="RO17" s="248"/>
      <c r="RP17" s="248"/>
      <c r="RQ17" s="248"/>
      <c r="RR17" s="248"/>
      <c r="RS17" s="248"/>
      <c r="RT17" s="248"/>
      <c r="RU17" s="248"/>
      <c r="RV17" s="248"/>
      <c r="RW17" s="248"/>
      <c r="RX17" s="248"/>
      <c r="RY17" s="248"/>
      <c r="RZ17" s="248"/>
      <c r="SA17" s="248"/>
      <c r="SB17" s="248"/>
      <c r="SC17" s="248"/>
      <c r="SD17" s="248"/>
      <c r="SE17" s="248"/>
      <c r="SF17" s="248"/>
      <c r="SG17" s="248"/>
      <c r="SH17" s="248"/>
      <c r="SI17" s="248"/>
      <c r="SJ17" s="248"/>
      <c r="SK17" s="248"/>
      <c r="SL17" s="248"/>
      <c r="SM17" s="248"/>
      <c r="SN17" s="248"/>
      <c r="SO17" s="248"/>
      <c r="SP17" s="248"/>
      <c r="SQ17" s="248"/>
      <c r="SR17" s="248"/>
      <c r="SS17" s="248"/>
      <c r="ST17" s="248"/>
      <c r="SU17" s="248"/>
      <c r="SV17" s="248"/>
      <c r="SW17" s="248"/>
      <c r="SX17" s="248"/>
      <c r="SY17" s="248"/>
      <c r="SZ17" s="248"/>
      <c r="TA17" s="248"/>
      <c r="TB17" s="248"/>
      <c r="TC17" s="248"/>
      <c r="TD17" s="248"/>
      <c r="TE17" s="248"/>
      <c r="TF17" s="248"/>
      <c r="TG17" s="248"/>
      <c r="TH17" s="248"/>
      <c r="TI17" s="248"/>
      <c r="TJ17" s="248"/>
      <c r="TK17" s="248"/>
      <c r="TL17" s="248"/>
      <c r="TM17" s="248"/>
      <c r="TN17" s="248"/>
      <c r="TO17" s="248"/>
      <c r="TP17" s="248"/>
      <c r="TQ17" s="248"/>
      <c r="TR17" s="248"/>
      <c r="TS17" s="248"/>
      <c r="TT17" s="248"/>
      <c r="TU17" s="248"/>
      <c r="TV17" s="248"/>
      <c r="TW17" s="248"/>
      <c r="TX17" s="248"/>
      <c r="TY17" s="248"/>
      <c r="TZ17" s="248"/>
      <c r="UA17" s="248"/>
      <c r="UB17" s="248"/>
      <c r="UC17" s="248"/>
      <c r="UD17" s="248"/>
      <c r="UE17" s="248"/>
      <c r="UF17" s="248"/>
      <c r="UG17" s="248"/>
      <c r="UH17" s="248"/>
      <c r="UI17" s="248"/>
      <c r="UJ17" s="248"/>
      <c r="UK17" s="248"/>
      <c r="UL17" s="248"/>
      <c r="UM17" s="248"/>
      <c r="UN17" s="248"/>
      <c r="UO17" s="248"/>
      <c r="UP17" s="248"/>
      <c r="UQ17" s="248"/>
      <c r="UR17" s="248"/>
      <c r="US17" s="248"/>
      <c r="UT17" s="248"/>
      <c r="UU17" s="248"/>
      <c r="UV17" s="248"/>
      <c r="UW17" s="248"/>
      <c r="UX17" s="248"/>
      <c r="UY17" s="248"/>
      <c r="UZ17" s="248"/>
      <c r="VA17" s="248"/>
      <c r="VB17" s="248"/>
      <c r="VC17" s="248"/>
      <c r="VD17" s="248"/>
      <c r="VE17" s="248"/>
      <c r="VF17" s="248"/>
      <c r="VG17" s="248"/>
      <c r="VH17" s="248"/>
      <c r="VI17" s="248"/>
      <c r="VJ17" s="248"/>
      <c r="VK17" s="248"/>
      <c r="VL17" s="248"/>
      <c r="VM17" s="248"/>
      <c r="VN17" s="248"/>
      <c r="VO17" s="248"/>
      <c r="VP17" s="248"/>
      <c r="VQ17" s="248"/>
      <c r="VR17" s="248"/>
      <c r="VS17" s="248"/>
      <c r="VT17" s="248"/>
      <c r="VU17" s="248"/>
      <c r="VV17" s="248"/>
      <c r="VW17" s="248"/>
      <c r="VX17" s="248"/>
      <c r="VY17" s="248"/>
      <c r="VZ17" s="248"/>
      <c r="WA17" s="248"/>
      <c r="WB17" s="248"/>
      <c r="WC17" s="248"/>
      <c r="WD17" s="248"/>
      <c r="WE17" s="248"/>
      <c r="WF17" s="248"/>
      <c r="WG17" s="248"/>
      <c r="WH17" s="248"/>
      <c r="WI17" s="248"/>
      <c r="WJ17" s="248"/>
      <c r="WK17" s="248"/>
      <c r="WL17" s="248"/>
      <c r="WM17" s="248"/>
      <c r="WN17" s="248"/>
      <c r="WO17" s="248"/>
      <c r="WP17" s="248"/>
      <c r="WQ17" s="248"/>
      <c r="WR17" s="248"/>
      <c r="WS17" s="248"/>
      <c r="WT17" s="248"/>
      <c r="WU17" s="248"/>
      <c r="WV17" s="248"/>
      <c r="WW17" s="248"/>
      <c r="WX17" s="248"/>
      <c r="WY17" s="248"/>
      <c r="WZ17" s="248"/>
      <c r="XA17" s="248"/>
      <c r="XB17" s="248"/>
      <c r="XC17" s="248"/>
      <c r="XD17" s="248"/>
      <c r="XE17" s="248"/>
      <c r="XF17" s="248"/>
      <c r="XG17" s="248"/>
      <c r="XH17" s="248"/>
      <c r="XI17" s="248"/>
      <c r="XJ17" s="248"/>
      <c r="XK17" s="248"/>
      <c r="XL17" s="248"/>
      <c r="XM17" s="248"/>
      <c r="XN17" s="248"/>
      <c r="XO17" s="248"/>
      <c r="XP17" s="248"/>
      <c r="XQ17" s="248"/>
      <c r="XR17" s="248"/>
      <c r="XS17" s="248"/>
      <c r="XT17" s="248"/>
      <c r="XU17" s="248"/>
      <c r="XV17" s="248"/>
      <c r="XW17" s="248"/>
      <c r="XX17" s="248"/>
      <c r="XY17" s="248"/>
      <c r="XZ17" s="248"/>
      <c r="YA17" s="248"/>
      <c r="YB17" s="248"/>
      <c r="YC17" s="248"/>
      <c r="YD17" s="248"/>
      <c r="YE17" s="248"/>
      <c r="YF17" s="248"/>
      <c r="YG17" s="248"/>
      <c r="YH17" s="248"/>
      <c r="YI17" s="248"/>
      <c r="YJ17" s="248"/>
    </row>
    <row r="18" spans="1:660" ht="27.75" customHeight="1" thickTop="1" thickBot="1">
      <c r="A18" s="795" t="s">
        <v>73</v>
      </c>
      <c r="B18" s="796"/>
      <c r="C18" s="796"/>
      <c r="D18" s="796"/>
      <c r="E18" s="796"/>
      <c r="F18" s="796"/>
      <c r="G18" s="796"/>
      <c r="H18" s="797"/>
      <c r="I18" s="379"/>
      <c r="J18" s="807" t="s">
        <v>60</v>
      </c>
      <c r="K18" s="808"/>
      <c r="L18" s="808"/>
      <c r="M18" s="808"/>
      <c r="N18" s="808"/>
      <c r="O18" s="808"/>
      <c r="P18" s="808"/>
      <c r="Q18" s="809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  <c r="IO18" s="248"/>
      <c r="IP18" s="248"/>
      <c r="IQ18" s="248"/>
      <c r="IR18" s="248"/>
      <c r="IS18" s="248"/>
      <c r="IT18" s="248"/>
      <c r="IU18" s="248"/>
      <c r="IV18" s="248"/>
      <c r="IW18" s="248"/>
      <c r="IX18" s="248"/>
      <c r="IY18" s="248"/>
      <c r="IZ18" s="248"/>
      <c r="JA18" s="248"/>
      <c r="JB18" s="248"/>
      <c r="JC18" s="248"/>
      <c r="JD18" s="248"/>
      <c r="JE18" s="248"/>
      <c r="JF18" s="248"/>
      <c r="JG18" s="248"/>
      <c r="JH18" s="248"/>
      <c r="JI18" s="248"/>
      <c r="JJ18" s="248"/>
      <c r="JK18" s="248"/>
      <c r="JL18" s="248"/>
      <c r="JM18" s="248"/>
      <c r="JN18" s="248"/>
      <c r="JO18" s="248"/>
      <c r="JP18" s="248"/>
      <c r="JQ18" s="248"/>
      <c r="JR18" s="248"/>
      <c r="JS18" s="248"/>
      <c r="JT18" s="248"/>
      <c r="JU18" s="248"/>
      <c r="JV18" s="248"/>
      <c r="JW18" s="248"/>
      <c r="JX18" s="248"/>
      <c r="JY18" s="248"/>
      <c r="JZ18" s="248"/>
      <c r="KA18" s="248"/>
      <c r="KB18" s="248"/>
      <c r="KC18" s="248"/>
      <c r="KD18" s="248"/>
      <c r="KE18" s="248"/>
      <c r="KF18" s="248"/>
      <c r="KG18" s="248"/>
      <c r="KH18" s="248"/>
      <c r="KI18" s="248"/>
      <c r="KJ18" s="248"/>
      <c r="KK18" s="248"/>
      <c r="KL18" s="248"/>
      <c r="KM18" s="248"/>
      <c r="KN18" s="248"/>
      <c r="KO18" s="248"/>
      <c r="KP18" s="248"/>
      <c r="KQ18" s="248"/>
      <c r="KR18" s="248"/>
      <c r="KS18" s="248"/>
      <c r="KT18" s="248"/>
      <c r="KU18" s="248"/>
      <c r="KV18" s="248"/>
      <c r="KW18" s="248"/>
      <c r="KX18" s="248"/>
      <c r="KY18" s="248"/>
      <c r="KZ18" s="248"/>
      <c r="LA18" s="248"/>
      <c r="LB18" s="248"/>
      <c r="LC18" s="248"/>
      <c r="LD18" s="248"/>
      <c r="LE18" s="248"/>
      <c r="LF18" s="248"/>
      <c r="LG18" s="248"/>
      <c r="LH18" s="248"/>
      <c r="LI18" s="248"/>
      <c r="LJ18" s="248"/>
      <c r="LK18" s="248"/>
      <c r="LL18" s="248"/>
      <c r="LM18" s="248"/>
      <c r="LN18" s="248"/>
      <c r="LO18" s="248"/>
      <c r="LP18" s="248"/>
      <c r="LQ18" s="248"/>
      <c r="LR18" s="248"/>
      <c r="LS18" s="248"/>
      <c r="LT18" s="248"/>
      <c r="LU18" s="248"/>
      <c r="LV18" s="248"/>
      <c r="LW18" s="248"/>
      <c r="LX18" s="248"/>
      <c r="LY18" s="248"/>
      <c r="LZ18" s="248"/>
      <c r="MA18" s="248"/>
      <c r="MB18" s="248"/>
      <c r="MC18" s="248"/>
      <c r="MD18" s="248"/>
      <c r="ME18" s="248"/>
      <c r="MF18" s="248"/>
      <c r="MG18" s="248"/>
      <c r="MH18" s="248"/>
      <c r="MI18" s="248"/>
      <c r="MJ18" s="248"/>
      <c r="MK18" s="248"/>
      <c r="ML18" s="248"/>
      <c r="MM18" s="248"/>
      <c r="MN18" s="248"/>
      <c r="MO18" s="248"/>
      <c r="MP18" s="248"/>
      <c r="MQ18" s="248"/>
      <c r="MR18" s="248"/>
      <c r="MS18" s="248"/>
      <c r="MT18" s="248"/>
      <c r="MU18" s="248"/>
      <c r="MV18" s="248"/>
      <c r="MW18" s="248"/>
      <c r="MX18" s="248"/>
      <c r="MY18" s="248"/>
      <c r="MZ18" s="248"/>
      <c r="NA18" s="248"/>
      <c r="NB18" s="248"/>
      <c r="NC18" s="248"/>
      <c r="ND18" s="248"/>
      <c r="NE18" s="248"/>
      <c r="NF18" s="248"/>
      <c r="NG18" s="248"/>
      <c r="NH18" s="248"/>
      <c r="NI18" s="248"/>
      <c r="NJ18" s="248"/>
      <c r="NK18" s="248"/>
      <c r="NL18" s="248"/>
      <c r="NM18" s="248"/>
      <c r="NN18" s="248"/>
      <c r="NO18" s="248"/>
      <c r="NP18" s="248"/>
      <c r="NQ18" s="248"/>
      <c r="NR18" s="248"/>
      <c r="NS18" s="248"/>
      <c r="NT18" s="248"/>
      <c r="NU18" s="248"/>
      <c r="NV18" s="248"/>
      <c r="NW18" s="248"/>
      <c r="NX18" s="248"/>
      <c r="NY18" s="248"/>
      <c r="NZ18" s="248"/>
      <c r="OA18" s="248"/>
      <c r="OB18" s="248"/>
      <c r="OC18" s="248"/>
      <c r="OD18" s="248"/>
      <c r="OE18" s="248"/>
      <c r="OF18" s="248"/>
      <c r="OG18" s="248"/>
      <c r="OH18" s="248"/>
      <c r="OI18" s="248"/>
      <c r="OJ18" s="248"/>
      <c r="OK18" s="248"/>
      <c r="OL18" s="248"/>
      <c r="OM18" s="248"/>
      <c r="ON18" s="248"/>
      <c r="OO18" s="248"/>
      <c r="OP18" s="248"/>
      <c r="OQ18" s="248"/>
      <c r="OR18" s="248"/>
      <c r="OS18" s="248"/>
      <c r="OT18" s="248"/>
      <c r="OU18" s="248"/>
      <c r="OV18" s="248"/>
      <c r="OW18" s="248"/>
      <c r="OX18" s="248"/>
      <c r="OY18" s="248"/>
      <c r="OZ18" s="248"/>
      <c r="PA18" s="248"/>
      <c r="PB18" s="248"/>
      <c r="PC18" s="248"/>
      <c r="PD18" s="248"/>
      <c r="PE18" s="248"/>
      <c r="PF18" s="248"/>
      <c r="PG18" s="248"/>
      <c r="PH18" s="248"/>
      <c r="PI18" s="248"/>
      <c r="PJ18" s="248"/>
      <c r="PK18" s="248"/>
      <c r="PL18" s="248"/>
      <c r="PM18" s="248"/>
      <c r="PN18" s="248"/>
      <c r="PO18" s="248"/>
      <c r="PP18" s="248"/>
      <c r="PQ18" s="248"/>
      <c r="PR18" s="248"/>
      <c r="PS18" s="248"/>
      <c r="PT18" s="248"/>
      <c r="PU18" s="248"/>
      <c r="PV18" s="248"/>
      <c r="PW18" s="248"/>
      <c r="PX18" s="248"/>
      <c r="PY18" s="248"/>
      <c r="PZ18" s="248"/>
      <c r="QA18" s="248"/>
      <c r="QB18" s="248"/>
      <c r="QC18" s="248"/>
      <c r="QD18" s="248"/>
      <c r="QE18" s="248"/>
      <c r="QF18" s="248"/>
      <c r="QG18" s="248"/>
      <c r="QH18" s="248"/>
      <c r="QI18" s="248"/>
      <c r="QJ18" s="248"/>
      <c r="QK18" s="248"/>
      <c r="QL18" s="248"/>
      <c r="QM18" s="248"/>
      <c r="QN18" s="248"/>
      <c r="QO18" s="248"/>
      <c r="QP18" s="248"/>
      <c r="QQ18" s="248"/>
      <c r="QR18" s="248"/>
      <c r="QS18" s="248"/>
      <c r="QT18" s="248"/>
      <c r="QU18" s="248"/>
      <c r="QV18" s="248"/>
      <c r="QW18" s="248"/>
      <c r="QX18" s="248"/>
      <c r="QY18" s="248"/>
      <c r="QZ18" s="248"/>
      <c r="RA18" s="248"/>
      <c r="RB18" s="248"/>
      <c r="RC18" s="248"/>
      <c r="RD18" s="248"/>
      <c r="RE18" s="248"/>
      <c r="RF18" s="248"/>
      <c r="RG18" s="248"/>
      <c r="RH18" s="248"/>
      <c r="RI18" s="248"/>
      <c r="RJ18" s="248"/>
      <c r="RK18" s="248"/>
      <c r="RL18" s="248"/>
      <c r="RM18" s="248"/>
      <c r="RN18" s="248"/>
      <c r="RO18" s="248"/>
      <c r="RP18" s="248"/>
      <c r="RQ18" s="248"/>
      <c r="RR18" s="248"/>
      <c r="RS18" s="248"/>
      <c r="RT18" s="248"/>
      <c r="RU18" s="248"/>
      <c r="RV18" s="248"/>
      <c r="RW18" s="248"/>
      <c r="RX18" s="248"/>
      <c r="RY18" s="248"/>
      <c r="RZ18" s="248"/>
      <c r="SA18" s="248"/>
      <c r="SB18" s="248"/>
      <c r="SC18" s="248"/>
      <c r="SD18" s="248"/>
      <c r="SE18" s="248"/>
      <c r="SF18" s="248"/>
      <c r="SG18" s="248"/>
      <c r="SH18" s="248"/>
      <c r="SI18" s="248"/>
      <c r="SJ18" s="248"/>
      <c r="SK18" s="248"/>
      <c r="SL18" s="248"/>
      <c r="SM18" s="248"/>
      <c r="SN18" s="248"/>
      <c r="SO18" s="248"/>
      <c r="SP18" s="248"/>
      <c r="SQ18" s="248"/>
      <c r="SR18" s="248"/>
      <c r="SS18" s="248"/>
      <c r="ST18" s="248"/>
      <c r="SU18" s="248"/>
      <c r="SV18" s="248"/>
      <c r="SW18" s="248"/>
      <c r="SX18" s="248"/>
      <c r="SY18" s="248"/>
      <c r="SZ18" s="248"/>
      <c r="TA18" s="248"/>
      <c r="TB18" s="248"/>
      <c r="TC18" s="248"/>
      <c r="TD18" s="248"/>
      <c r="TE18" s="248"/>
      <c r="TF18" s="248"/>
      <c r="TG18" s="248"/>
      <c r="TH18" s="248"/>
      <c r="TI18" s="248"/>
      <c r="TJ18" s="248"/>
      <c r="TK18" s="248"/>
      <c r="TL18" s="248"/>
      <c r="TM18" s="248"/>
      <c r="TN18" s="248"/>
      <c r="TO18" s="248"/>
      <c r="TP18" s="248"/>
      <c r="TQ18" s="248"/>
      <c r="TR18" s="248"/>
      <c r="TS18" s="248"/>
      <c r="TT18" s="248"/>
      <c r="TU18" s="248"/>
      <c r="TV18" s="248"/>
      <c r="TW18" s="248"/>
      <c r="TX18" s="248"/>
      <c r="TY18" s="248"/>
      <c r="TZ18" s="248"/>
      <c r="UA18" s="248"/>
      <c r="UB18" s="248"/>
      <c r="UC18" s="248"/>
      <c r="UD18" s="248"/>
      <c r="UE18" s="248"/>
      <c r="UF18" s="248"/>
      <c r="UG18" s="248"/>
      <c r="UH18" s="248"/>
      <c r="UI18" s="248"/>
      <c r="UJ18" s="248"/>
      <c r="UK18" s="248"/>
      <c r="UL18" s="248"/>
      <c r="UM18" s="248"/>
      <c r="UN18" s="248"/>
      <c r="UO18" s="248"/>
      <c r="UP18" s="248"/>
      <c r="UQ18" s="248"/>
      <c r="UR18" s="248"/>
      <c r="US18" s="248"/>
      <c r="UT18" s="248"/>
      <c r="UU18" s="248"/>
      <c r="UV18" s="248"/>
      <c r="UW18" s="248"/>
      <c r="UX18" s="248"/>
      <c r="UY18" s="248"/>
      <c r="UZ18" s="248"/>
      <c r="VA18" s="248"/>
      <c r="VB18" s="248"/>
      <c r="VC18" s="248"/>
      <c r="VD18" s="248"/>
      <c r="VE18" s="248"/>
      <c r="VF18" s="248"/>
      <c r="VG18" s="248"/>
      <c r="VH18" s="248"/>
      <c r="VI18" s="248"/>
      <c r="VJ18" s="248"/>
      <c r="VK18" s="248"/>
      <c r="VL18" s="248"/>
      <c r="VM18" s="248"/>
      <c r="VN18" s="248"/>
      <c r="VO18" s="248"/>
      <c r="VP18" s="248"/>
      <c r="VQ18" s="248"/>
      <c r="VR18" s="248"/>
      <c r="VS18" s="248"/>
      <c r="VT18" s="248"/>
      <c r="VU18" s="248"/>
      <c r="VV18" s="248"/>
      <c r="VW18" s="248"/>
      <c r="VX18" s="248"/>
      <c r="VY18" s="248"/>
      <c r="VZ18" s="248"/>
      <c r="WA18" s="248"/>
      <c r="WB18" s="248"/>
      <c r="WC18" s="248"/>
      <c r="WD18" s="248"/>
      <c r="WE18" s="248"/>
      <c r="WF18" s="248"/>
      <c r="WG18" s="248"/>
      <c r="WH18" s="248"/>
      <c r="WI18" s="248"/>
      <c r="WJ18" s="248"/>
      <c r="WK18" s="248"/>
      <c r="WL18" s="248"/>
      <c r="WM18" s="248"/>
      <c r="WN18" s="248"/>
      <c r="WO18" s="248"/>
      <c r="WP18" s="248"/>
      <c r="WQ18" s="248"/>
      <c r="WR18" s="248"/>
      <c r="WS18" s="248"/>
      <c r="WT18" s="248"/>
      <c r="WU18" s="248"/>
      <c r="WV18" s="248"/>
      <c r="WW18" s="248"/>
      <c r="WX18" s="248"/>
      <c r="WY18" s="248"/>
      <c r="WZ18" s="248"/>
      <c r="XA18" s="248"/>
      <c r="XB18" s="248"/>
      <c r="XC18" s="248"/>
      <c r="XD18" s="248"/>
      <c r="XE18" s="248"/>
      <c r="XF18" s="248"/>
      <c r="XG18" s="248"/>
      <c r="XH18" s="248"/>
      <c r="XI18" s="248"/>
      <c r="XJ18" s="248"/>
      <c r="XK18" s="248"/>
      <c r="XL18" s="248"/>
      <c r="XM18" s="248"/>
      <c r="XN18" s="248"/>
      <c r="XO18" s="248"/>
      <c r="XP18" s="248"/>
      <c r="XQ18" s="248"/>
      <c r="XR18" s="248"/>
      <c r="XS18" s="248"/>
      <c r="XT18" s="248"/>
      <c r="XU18" s="248"/>
      <c r="XV18" s="248"/>
      <c r="XW18" s="248"/>
      <c r="XX18" s="248"/>
      <c r="XY18" s="248"/>
      <c r="XZ18" s="248"/>
      <c r="YA18" s="248"/>
      <c r="YB18" s="248"/>
      <c r="YC18" s="248"/>
      <c r="YD18" s="248"/>
      <c r="YE18" s="248"/>
      <c r="YF18" s="248"/>
      <c r="YG18" s="248"/>
      <c r="YH18" s="248"/>
      <c r="YI18" s="248"/>
      <c r="YJ18" s="248"/>
    </row>
    <row r="19" spans="1:660" s="382" customFormat="1" ht="20.149999999999999" customHeight="1" thickTop="1">
      <c r="A19" s="741" t="s">
        <v>39</v>
      </c>
      <c r="B19" s="742"/>
      <c r="C19" s="742" t="s">
        <v>41</v>
      </c>
      <c r="D19" s="742"/>
      <c r="E19" s="789" t="s">
        <v>140</v>
      </c>
      <c r="F19" s="790"/>
      <c r="G19" s="790"/>
      <c r="H19" s="791"/>
      <c r="I19" s="380"/>
      <c r="J19" s="741" t="s">
        <v>39</v>
      </c>
      <c r="K19" s="742"/>
      <c r="L19" s="742" t="s">
        <v>41</v>
      </c>
      <c r="M19" s="742"/>
      <c r="N19" s="804" t="s">
        <v>96</v>
      </c>
      <c r="O19" s="805"/>
      <c r="P19" s="805"/>
      <c r="Q19" s="806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  <c r="AV19" s="381"/>
      <c r="AW19" s="381"/>
      <c r="AX19" s="381"/>
      <c r="AY19" s="381"/>
      <c r="AZ19" s="381"/>
      <c r="BA19" s="381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  <c r="BM19" s="381"/>
      <c r="BN19" s="381"/>
      <c r="BO19" s="381"/>
      <c r="BP19" s="381"/>
      <c r="BQ19" s="381"/>
      <c r="BR19" s="381"/>
      <c r="BS19" s="381"/>
      <c r="BT19" s="381"/>
      <c r="BU19" s="381"/>
      <c r="BV19" s="381"/>
      <c r="BW19" s="381"/>
      <c r="BX19" s="381"/>
      <c r="BY19" s="381"/>
      <c r="BZ19" s="381"/>
      <c r="CA19" s="381"/>
      <c r="CB19" s="381"/>
      <c r="CC19" s="381"/>
      <c r="CD19" s="381"/>
      <c r="CE19" s="381"/>
      <c r="CF19" s="38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1"/>
      <c r="CZ19" s="381"/>
      <c r="DA19" s="381"/>
      <c r="DB19" s="381"/>
      <c r="DC19" s="381"/>
      <c r="DD19" s="381"/>
      <c r="DE19" s="381"/>
      <c r="DF19" s="381"/>
      <c r="DG19" s="381"/>
      <c r="DH19" s="381"/>
      <c r="DI19" s="381"/>
      <c r="DJ19" s="381"/>
      <c r="DK19" s="381"/>
      <c r="DL19" s="381"/>
      <c r="DM19" s="381"/>
      <c r="DN19" s="381"/>
      <c r="DO19" s="381"/>
      <c r="DP19" s="381"/>
      <c r="DQ19" s="381"/>
      <c r="DR19" s="381"/>
      <c r="DS19" s="381"/>
      <c r="DT19" s="381"/>
      <c r="DU19" s="381"/>
      <c r="DV19" s="381"/>
      <c r="DW19" s="381"/>
      <c r="DX19" s="381"/>
      <c r="DY19" s="381"/>
      <c r="DZ19" s="381"/>
      <c r="EA19" s="381"/>
      <c r="EB19" s="381"/>
      <c r="EC19" s="381"/>
      <c r="ED19" s="381"/>
      <c r="EE19" s="381"/>
      <c r="EF19" s="381"/>
      <c r="EG19" s="381"/>
      <c r="EH19" s="381"/>
      <c r="EI19" s="381"/>
      <c r="EJ19" s="381"/>
      <c r="EK19" s="381"/>
      <c r="EL19" s="381"/>
      <c r="EM19" s="381"/>
      <c r="EN19" s="381"/>
      <c r="EO19" s="381"/>
      <c r="EP19" s="381"/>
      <c r="EQ19" s="381"/>
      <c r="ER19" s="381"/>
      <c r="ES19" s="381"/>
      <c r="ET19" s="381"/>
      <c r="EU19" s="381"/>
      <c r="EV19" s="381"/>
      <c r="EW19" s="381"/>
      <c r="EX19" s="381"/>
      <c r="EY19" s="381"/>
      <c r="EZ19" s="381"/>
      <c r="FA19" s="381"/>
      <c r="FB19" s="381"/>
      <c r="FC19" s="381"/>
      <c r="FD19" s="381"/>
      <c r="FE19" s="381"/>
      <c r="FF19" s="381"/>
      <c r="FG19" s="381"/>
      <c r="FH19" s="381"/>
      <c r="FI19" s="381"/>
      <c r="FJ19" s="381"/>
      <c r="FK19" s="381"/>
      <c r="FL19" s="381"/>
      <c r="FM19" s="381"/>
      <c r="FN19" s="381"/>
      <c r="FO19" s="381"/>
      <c r="FP19" s="381"/>
      <c r="FQ19" s="381"/>
      <c r="FR19" s="381"/>
      <c r="FS19" s="381"/>
      <c r="FT19" s="381"/>
      <c r="FU19" s="381"/>
      <c r="FV19" s="381"/>
      <c r="FW19" s="381"/>
      <c r="FX19" s="381"/>
      <c r="FY19" s="381"/>
      <c r="FZ19" s="381"/>
      <c r="GA19" s="381"/>
      <c r="GB19" s="381"/>
      <c r="GC19" s="381"/>
      <c r="GD19" s="381"/>
      <c r="GE19" s="381"/>
      <c r="GF19" s="381"/>
      <c r="GG19" s="381"/>
      <c r="GH19" s="381"/>
      <c r="GI19" s="381"/>
      <c r="GJ19" s="381"/>
      <c r="GK19" s="381"/>
      <c r="GL19" s="381"/>
      <c r="GM19" s="381"/>
      <c r="GN19" s="381"/>
      <c r="GO19" s="381"/>
      <c r="GP19" s="381"/>
      <c r="GQ19" s="381"/>
      <c r="GR19" s="381"/>
      <c r="GS19" s="381"/>
      <c r="GT19" s="381"/>
      <c r="GU19" s="381"/>
      <c r="GV19" s="381"/>
      <c r="GW19" s="381"/>
      <c r="GX19" s="381"/>
      <c r="GY19" s="381"/>
      <c r="GZ19" s="381"/>
      <c r="HA19" s="381"/>
      <c r="HB19" s="381"/>
      <c r="HC19" s="381"/>
      <c r="HD19" s="381"/>
      <c r="HE19" s="381"/>
      <c r="HF19" s="381"/>
      <c r="HG19" s="381"/>
      <c r="HH19" s="381"/>
      <c r="HI19" s="381"/>
      <c r="HJ19" s="381"/>
      <c r="HK19" s="381"/>
      <c r="HL19" s="381"/>
      <c r="HM19" s="381"/>
      <c r="HN19" s="381"/>
      <c r="HO19" s="381"/>
      <c r="HP19" s="381"/>
      <c r="HQ19" s="381"/>
      <c r="HR19" s="381"/>
      <c r="HS19" s="381"/>
      <c r="HT19" s="381"/>
      <c r="HU19" s="381"/>
      <c r="HV19" s="381"/>
      <c r="HW19" s="381"/>
      <c r="HX19" s="381"/>
      <c r="HY19" s="381"/>
      <c r="HZ19" s="381"/>
      <c r="IA19" s="381"/>
      <c r="IB19" s="381"/>
      <c r="IC19" s="381"/>
      <c r="ID19" s="381"/>
      <c r="IE19" s="381"/>
      <c r="IF19" s="381"/>
      <c r="IG19" s="381"/>
      <c r="IH19" s="381"/>
      <c r="II19" s="381"/>
      <c r="IJ19" s="381"/>
      <c r="IK19" s="381"/>
      <c r="IL19" s="381"/>
      <c r="IM19" s="381"/>
      <c r="IN19" s="381"/>
      <c r="IO19" s="381"/>
      <c r="IP19" s="381"/>
      <c r="IQ19" s="381"/>
      <c r="IR19" s="381"/>
      <c r="IS19" s="381"/>
      <c r="IT19" s="381"/>
      <c r="IU19" s="381"/>
      <c r="IV19" s="381"/>
      <c r="IW19" s="381"/>
      <c r="IX19" s="381"/>
      <c r="IY19" s="381"/>
      <c r="IZ19" s="381"/>
      <c r="JA19" s="381"/>
      <c r="JB19" s="381"/>
      <c r="JC19" s="381"/>
      <c r="JD19" s="381"/>
      <c r="JE19" s="381"/>
      <c r="JF19" s="381"/>
      <c r="JG19" s="381"/>
      <c r="JH19" s="381"/>
      <c r="JI19" s="381"/>
      <c r="JJ19" s="381"/>
      <c r="JK19" s="381"/>
      <c r="JL19" s="381"/>
      <c r="JM19" s="381"/>
      <c r="JN19" s="381"/>
      <c r="JO19" s="381"/>
      <c r="JP19" s="381"/>
      <c r="JQ19" s="381"/>
      <c r="JR19" s="381"/>
      <c r="JS19" s="381"/>
      <c r="JT19" s="381"/>
      <c r="JU19" s="381"/>
      <c r="JV19" s="381"/>
      <c r="JW19" s="381"/>
      <c r="JX19" s="381"/>
      <c r="JY19" s="381"/>
      <c r="JZ19" s="381"/>
      <c r="KA19" s="381"/>
      <c r="KB19" s="381"/>
      <c r="KC19" s="381"/>
      <c r="KD19" s="381"/>
      <c r="KE19" s="381"/>
      <c r="KF19" s="381"/>
      <c r="KG19" s="381"/>
      <c r="KH19" s="381"/>
      <c r="KI19" s="381"/>
      <c r="KJ19" s="381"/>
      <c r="KK19" s="381"/>
      <c r="KL19" s="381"/>
      <c r="KM19" s="381"/>
      <c r="KN19" s="381"/>
      <c r="KO19" s="381"/>
      <c r="KP19" s="381"/>
      <c r="KQ19" s="381"/>
      <c r="KR19" s="381"/>
      <c r="KS19" s="381"/>
      <c r="KT19" s="381"/>
      <c r="KU19" s="381"/>
      <c r="KV19" s="381"/>
      <c r="KW19" s="381"/>
      <c r="KX19" s="381"/>
      <c r="KY19" s="381"/>
      <c r="KZ19" s="381"/>
      <c r="LA19" s="381"/>
      <c r="LB19" s="381"/>
      <c r="LC19" s="381"/>
      <c r="LD19" s="381"/>
      <c r="LE19" s="381"/>
      <c r="LF19" s="381"/>
      <c r="LG19" s="381"/>
      <c r="LH19" s="381"/>
      <c r="LI19" s="381"/>
      <c r="LJ19" s="381"/>
      <c r="LK19" s="381"/>
      <c r="LL19" s="381"/>
      <c r="LM19" s="381"/>
      <c r="LN19" s="381"/>
      <c r="LO19" s="381"/>
      <c r="LP19" s="381"/>
      <c r="LQ19" s="381"/>
      <c r="LR19" s="381"/>
      <c r="LS19" s="381"/>
      <c r="LT19" s="381"/>
      <c r="LU19" s="381"/>
      <c r="LV19" s="381"/>
      <c r="LW19" s="381"/>
      <c r="LX19" s="381"/>
      <c r="LY19" s="381"/>
      <c r="LZ19" s="381"/>
      <c r="MA19" s="381"/>
      <c r="MB19" s="381"/>
      <c r="MC19" s="381"/>
      <c r="MD19" s="381"/>
      <c r="ME19" s="381"/>
      <c r="MF19" s="381"/>
      <c r="MG19" s="381"/>
      <c r="MH19" s="381"/>
      <c r="MI19" s="381"/>
      <c r="MJ19" s="381"/>
      <c r="MK19" s="381"/>
      <c r="ML19" s="381"/>
      <c r="MM19" s="381"/>
      <c r="MN19" s="381"/>
      <c r="MO19" s="381"/>
      <c r="MP19" s="381"/>
      <c r="MQ19" s="381"/>
      <c r="MR19" s="381"/>
      <c r="MS19" s="381"/>
      <c r="MT19" s="381"/>
      <c r="MU19" s="381"/>
      <c r="MV19" s="381"/>
      <c r="MW19" s="381"/>
      <c r="MX19" s="381"/>
      <c r="MY19" s="381"/>
      <c r="MZ19" s="381"/>
      <c r="NA19" s="381"/>
      <c r="NB19" s="381"/>
      <c r="NC19" s="381"/>
      <c r="ND19" s="381"/>
      <c r="NE19" s="381"/>
      <c r="NF19" s="381"/>
      <c r="NG19" s="381"/>
      <c r="NH19" s="381"/>
      <c r="NI19" s="381"/>
      <c r="NJ19" s="381"/>
      <c r="NK19" s="381"/>
      <c r="NL19" s="381"/>
      <c r="NM19" s="381"/>
      <c r="NN19" s="381"/>
      <c r="NO19" s="381"/>
      <c r="NP19" s="381"/>
      <c r="NQ19" s="381"/>
      <c r="NR19" s="381"/>
      <c r="NS19" s="381"/>
      <c r="NT19" s="381"/>
      <c r="NU19" s="381"/>
      <c r="NV19" s="381"/>
      <c r="NW19" s="381"/>
      <c r="NX19" s="381"/>
      <c r="NY19" s="381"/>
      <c r="NZ19" s="381"/>
      <c r="OA19" s="381"/>
      <c r="OB19" s="381"/>
      <c r="OC19" s="381"/>
      <c r="OD19" s="381"/>
      <c r="OE19" s="381"/>
      <c r="OF19" s="381"/>
      <c r="OG19" s="381"/>
      <c r="OH19" s="381"/>
      <c r="OI19" s="381"/>
      <c r="OJ19" s="381"/>
      <c r="OK19" s="381"/>
      <c r="OL19" s="381"/>
      <c r="OM19" s="381"/>
      <c r="ON19" s="381"/>
      <c r="OO19" s="381"/>
      <c r="OP19" s="381"/>
      <c r="OQ19" s="381"/>
      <c r="OR19" s="381"/>
      <c r="OS19" s="381"/>
      <c r="OT19" s="381"/>
      <c r="OU19" s="381"/>
      <c r="OV19" s="381"/>
      <c r="OW19" s="381"/>
      <c r="OX19" s="381"/>
      <c r="OY19" s="381"/>
      <c r="OZ19" s="381"/>
      <c r="PA19" s="381"/>
      <c r="PB19" s="381"/>
      <c r="PC19" s="381"/>
      <c r="PD19" s="381"/>
      <c r="PE19" s="381"/>
      <c r="PF19" s="381"/>
      <c r="PG19" s="381"/>
      <c r="PH19" s="381"/>
      <c r="PI19" s="381"/>
      <c r="PJ19" s="381"/>
      <c r="PK19" s="381"/>
      <c r="PL19" s="381"/>
      <c r="PM19" s="381"/>
      <c r="PN19" s="381"/>
      <c r="PO19" s="381"/>
      <c r="PP19" s="381"/>
      <c r="PQ19" s="381"/>
      <c r="PR19" s="381"/>
      <c r="PS19" s="381"/>
      <c r="PT19" s="381"/>
      <c r="PU19" s="381"/>
      <c r="PV19" s="381"/>
      <c r="PW19" s="381"/>
      <c r="PX19" s="381"/>
      <c r="PY19" s="381"/>
      <c r="PZ19" s="381"/>
      <c r="QA19" s="381"/>
      <c r="QB19" s="381"/>
      <c r="QC19" s="381"/>
      <c r="QD19" s="381"/>
      <c r="QE19" s="381"/>
      <c r="QF19" s="381"/>
      <c r="QG19" s="381"/>
      <c r="QH19" s="381"/>
      <c r="QI19" s="381"/>
      <c r="QJ19" s="381"/>
      <c r="QK19" s="381"/>
      <c r="QL19" s="381"/>
      <c r="QM19" s="381"/>
      <c r="QN19" s="381"/>
      <c r="QO19" s="381"/>
      <c r="QP19" s="381"/>
      <c r="QQ19" s="381"/>
      <c r="QR19" s="381"/>
      <c r="QS19" s="381"/>
      <c r="QT19" s="381"/>
      <c r="QU19" s="381"/>
      <c r="QV19" s="381"/>
      <c r="QW19" s="381"/>
      <c r="QX19" s="381"/>
      <c r="QY19" s="381"/>
      <c r="QZ19" s="381"/>
      <c r="RA19" s="381"/>
      <c r="RB19" s="381"/>
      <c r="RC19" s="381"/>
      <c r="RD19" s="381"/>
      <c r="RE19" s="381"/>
      <c r="RF19" s="381"/>
      <c r="RG19" s="381"/>
      <c r="RH19" s="381"/>
      <c r="RI19" s="381"/>
      <c r="RJ19" s="381"/>
      <c r="RK19" s="381"/>
      <c r="RL19" s="381"/>
      <c r="RM19" s="381"/>
      <c r="RN19" s="381"/>
      <c r="RO19" s="381"/>
      <c r="RP19" s="381"/>
      <c r="RQ19" s="381"/>
      <c r="RR19" s="381"/>
      <c r="RS19" s="381"/>
      <c r="RT19" s="381"/>
      <c r="RU19" s="381"/>
      <c r="RV19" s="381"/>
      <c r="RW19" s="381"/>
      <c r="RX19" s="381"/>
      <c r="RY19" s="381"/>
      <c r="RZ19" s="381"/>
      <c r="SA19" s="381"/>
      <c r="SB19" s="381"/>
      <c r="SC19" s="381"/>
      <c r="SD19" s="381"/>
      <c r="SE19" s="381"/>
      <c r="SF19" s="381"/>
      <c r="SG19" s="381"/>
      <c r="SH19" s="381"/>
      <c r="SI19" s="381"/>
      <c r="SJ19" s="381"/>
      <c r="SK19" s="381"/>
      <c r="SL19" s="381"/>
      <c r="SM19" s="381"/>
      <c r="SN19" s="381"/>
      <c r="SO19" s="381"/>
      <c r="SP19" s="381"/>
      <c r="SQ19" s="381"/>
      <c r="SR19" s="381"/>
      <c r="SS19" s="381"/>
      <c r="ST19" s="381"/>
      <c r="SU19" s="381"/>
      <c r="SV19" s="381"/>
      <c r="SW19" s="381"/>
      <c r="SX19" s="381"/>
      <c r="SY19" s="381"/>
      <c r="SZ19" s="381"/>
      <c r="TA19" s="381"/>
      <c r="TB19" s="381"/>
      <c r="TC19" s="381"/>
      <c r="TD19" s="381"/>
      <c r="TE19" s="381"/>
      <c r="TF19" s="381"/>
      <c r="TG19" s="381"/>
      <c r="TH19" s="381"/>
      <c r="TI19" s="381"/>
      <c r="TJ19" s="381"/>
      <c r="TK19" s="381"/>
      <c r="TL19" s="381"/>
      <c r="TM19" s="381"/>
      <c r="TN19" s="381"/>
      <c r="TO19" s="381"/>
      <c r="TP19" s="381"/>
      <c r="TQ19" s="381"/>
      <c r="TR19" s="381"/>
      <c r="TS19" s="381"/>
      <c r="TT19" s="381"/>
      <c r="TU19" s="381"/>
      <c r="TV19" s="381"/>
      <c r="TW19" s="381"/>
      <c r="TX19" s="381"/>
      <c r="TY19" s="381"/>
      <c r="TZ19" s="381"/>
      <c r="UA19" s="381"/>
      <c r="UB19" s="381"/>
      <c r="UC19" s="381"/>
      <c r="UD19" s="381"/>
      <c r="UE19" s="381"/>
      <c r="UF19" s="381"/>
      <c r="UG19" s="381"/>
      <c r="UH19" s="381"/>
      <c r="UI19" s="381"/>
      <c r="UJ19" s="381"/>
      <c r="UK19" s="381"/>
      <c r="UL19" s="381"/>
      <c r="UM19" s="381"/>
      <c r="UN19" s="381"/>
      <c r="UO19" s="381"/>
      <c r="UP19" s="381"/>
      <c r="UQ19" s="381"/>
      <c r="UR19" s="381"/>
      <c r="US19" s="381"/>
      <c r="UT19" s="381"/>
      <c r="UU19" s="381"/>
      <c r="UV19" s="381"/>
      <c r="UW19" s="381"/>
      <c r="UX19" s="381"/>
      <c r="UY19" s="381"/>
      <c r="UZ19" s="381"/>
      <c r="VA19" s="381"/>
      <c r="VB19" s="381"/>
      <c r="VC19" s="381"/>
      <c r="VD19" s="381"/>
      <c r="VE19" s="381"/>
      <c r="VF19" s="381"/>
      <c r="VG19" s="381"/>
      <c r="VH19" s="381"/>
      <c r="VI19" s="381"/>
      <c r="VJ19" s="381"/>
      <c r="VK19" s="381"/>
      <c r="VL19" s="381"/>
      <c r="VM19" s="381"/>
      <c r="VN19" s="381"/>
      <c r="VO19" s="381"/>
      <c r="VP19" s="381"/>
      <c r="VQ19" s="381"/>
      <c r="VR19" s="381"/>
      <c r="VS19" s="381"/>
      <c r="VT19" s="381"/>
      <c r="VU19" s="381"/>
      <c r="VV19" s="381"/>
      <c r="VW19" s="381"/>
      <c r="VX19" s="381"/>
      <c r="VY19" s="381"/>
      <c r="VZ19" s="381"/>
      <c r="WA19" s="381"/>
      <c r="WB19" s="381"/>
      <c r="WC19" s="381"/>
      <c r="WD19" s="381"/>
      <c r="WE19" s="381"/>
      <c r="WF19" s="381"/>
      <c r="WG19" s="381"/>
      <c r="WH19" s="381"/>
      <c r="WI19" s="381"/>
      <c r="WJ19" s="381"/>
      <c r="WK19" s="381"/>
      <c r="WL19" s="381"/>
      <c r="WM19" s="381"/>
      <c r="WN19" s="381"/>
      <c r="WO19" s="381"/>
      <c r="WP19" s="381"/>
      <c r="WQ19" s="381"/>
      <c r="WR19" s="381"/>
      <c r="WS19" s="381"/>
      <c r="WT19" s="381"/>
      <c r="WU19" s="381"/>
      <c r="WV19" s="381"/>
      <c r="WW19" s="381"/>
      <c r="WX19" s="381"/>
      <c r="WY19" s="381"/>
      <c r="WZ19" s="381"/>
      <c r="XA19" s="381"/>
      <c r="XB19" s="381"/>
      <c r="XC19" s="381"/>
      <c r="XD19" s="381"/>
      <c r="XE19" s="381"/>
      <c r="XF19" s="381"/>
      <c r="XG19" s="381"/>
      <c r="XH19" s="381"/>
      <c r="XI19" s="381"/>
      <c r="XJ19" s="381"/>
      <c r="XK19" s="381"/>
      <c r="XL19" s="381"/>
      <c r="XM19" s="381"/>
      <c r="XN19" s="381"/>
      <c r="XO19" s="381"/>
      <c r="XP19" s="381"/>
      <c r="XQ19" s="381"/>
      <c r="XR19" s="381"/>
      <c r="XS19" s="381"/>
      <c r="XT19" s="381"/>
      <c r="XU19" s="381"/>
      <c r="XV19" s="381"/>
      <c r="XW19" s="381"/>
      <c r="XX19" s="381"/>
      <c r="XY19" s="381"/>
      <c r="XZ19" s="381"/>
      <c r="YA19" s="381"/>
      <c r="YB19" s="381"/>
      <c r="YC19" s="381"/>
      <c r="YD19" s="381"/>
      <c r="YE19" s="381"/>
      <c r="YF19" s="381"/>
      <c r="YG19" s="381"/>
      <c r="YH19" s="381"/>
      <c r="YI19" s="381"/>
      <c r="YJ19" s="381"/>
    </row>
    <row r="20" spans="1:660" s="386" customFormat="1" ht="20.149999999999999" customHeight="1">
      <c r="A20" s="731">
        <v>1</v>
      </c>
      <c r="B20" s="732"/>
      <c r="C20" s="732">
        <f>Résultats!S4</f>
        <v>7</v>
      </c>
      <c r="D20" s="732"/>
      <c r="E20" s="383"/>
      <c r="F20" s="733" t="str">
        <f>IF(Résultats!S36="","",Résultats!S36)</f>
        <v/>
      </c>
      <c r="G20" s="733"/>
      <c r="H20" s="734"/>
      <c r="I20" s="384"/>
      <c r="J20" s="731" t="s">
        <v>69</v>
      </c>
      <c r="K20" s="732"/>
      <c r="L20" s="732">
        <f>Résultats!AO4</f>
        <v>1</v>
      </c>
      <c r="M20" s="732"/>
      <c r="N20" s="551"/>
      <c r="O20" s="733" t="str">
        <f>IF(Résultats!AO36="","",Résultats!AO36)</f>
        <v/>
      </c>
      <c r="P20" s="733"/>
      <c r="Q20" s="734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385"/>
      <c r="AI20" s="385"/>
      <c r="AJ20" s="385"/>
      <c r="AK20" s="385"/>
      <c r="AL20" s="385"/>
      <c r="AM20" s="385"/>
      <c r="AN20" s="385"/>
      <c r="AO20" s="385"/>
      <c r="AP20" s="385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385"/>
      <c r="BW20" s="385"/>
      <c r="BX20" s="385"/>
      <c r="BY20" s="385"/>
      <c r="BZ20" s="385"/>
      <c r="CA20" s="385"/>
      <c r="CB20" s="385"/>
      <c r="CC20" s="385"/>
      <c r="CD20" s="385"/>
      <c r="CE20" s="385"/>
      <c r="CF20" s="385"/>
      <c r="CG20" s="385"/>
      <c r="CH20" s="385"/>
      <c r="CI20" s="385"/>
      <c r="CJ20" s="385"/>
      <c r="CK20" s="385"/>
      <c r="CL20" s="385"/>
      <c r="CM20" s="385"/>
      <c r="CN20" s="385"/>
      <c r="CO20" s="385"/>
      <c r="CP20" s="385"/>
      <c r="CQ20" s="385"/>
      <c r="CR20" s="385"/>
      <c r="CS20" s="385"/>
      <c r="CT20" s="385"/>
      <c r="CU20" s="385"/>
      <c r="CV20" s="385"/>
      <c r="CW20" s="385"/>
      <c r="CX20" s="385"/>
      <c r="CY20" s="385"/>
      <c r="CZ20" s="385"/>
      <c r="DA20" s="385"/>
      <c r="DB20" s="385"/>
      <c r="DC20" s="385"/>
      <c r="DD20" s="385"/>
      <c r="DE20" s="385"/>
      <c r="DF20" s="385"/>
      <c r="DG20" s="385"/>
      <c r="DH20" s="385"/>
      <c r="DI20" s="385"/>
      <c r="DJ20" s="385"/>
      <c r="DK20" s="385"/>
      <c r="DL20" s="385"/>
      <c r="DM20" s="385"/>
      <c r="DN20" s="385"/>
      <c r="DO20" s="385"/>
      <c r="DP20" s="385"/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385"/>
      <c r="EB20" s="385"/>
      <c r="EC20" s="385"/>
      <c r="ED20" s="385"/>
      <c r="EE20" s="385"/>
      <c r="EF20" s="385"/>
      <c r="EG20" s="385"/>
      <c r="EH20" s="385"/>
      <c r="EI20" s="385"/>
      <c r="EJ20" s="385"/>
      <c r="EK20" s="385"/>
      <c r="EL20" s="385"/>
      <c r="EM20" s="385"/>
      <c r="EN20" s="385"/>
      <c r="EO20" s="385"/>
      <c r="EP20" s="385"/>
      <c r="EQ20" s="385"/>
      <c r="ER20" s="385"/>
      <c r="ES20" s="385"/>
      <c r="ET20" s="385"/>
      <c r="EU20" s="385"/>
      <c r="EV20" s="385"/>
      <c r="EW20" s="385"/>
      <c r="EX20" s="385"/>
      <c r="EY20" s="385"/>
      <c r="EZ20" s="385"/>
      <c r="FA20" s="385"/>
      <c r="FB20" s="385"/>
      <c r="FC20" s="385"/>
      <c r="FD20" s="385"/>
      <c r="FE20" s="385"/>
      <c r="FF20" s="385"/>
      <c r="FG20" s="385"/>
      <c r="FH20" s="385"/>
      <c r="FI20" s="385"/>
      <c r="FJ20" s="385"/>
      <c r="FK20" s="385"/>
      <c r="FL20" s="385"/>
      <c r="FM20" s="385"/>
      <c r="FN20" s="385"/>
      <c r="FO20" s="385"/>
      <c r="FP20" s="385"/>
      <c r="FQ20" s="385"/>
      <c r="FR20" s="385"/>
      <c r="FS20" s="385"/>
      <c r="FT20" s="385"/>
      <c r="FU20" s="385"/>
      <c r="FV20" s="385"/>
      <c r="FW20" s="385"/>
      <c r="FX20" s="385"/>
      <c r="FY20" s="385"/>
      <c r="FZ20" s="385"/>
      <c r="GA20" s="385"/>
      <c r="GB20" s="385"/>
      <c r="GC20" s="385"/>
      <c r="GD20" s="385"/>
      <c r="GE20" s="385"/>
      <c r="GF20" s="385"/>
      <c r="GG20" s="385"/>
      <c r="GH20" s="385"/>
      <c r="GI20" s="385"/>
      <c r="GJ20" s="385"/>
      <c r="GK20" s="385"/>
      <c r="GL20" s="385"/>
      <c r="GM20" s="385"/>
      <c r="GN20" s="385"/>
      <c r="GO20" s="385"/>
      <c r="GP20" s="385"/>
      <c r="GQ20" s="385"/>
      <c r="GR20" s="385"/>
      <c r="GS20" s="385"/>
      <c r="GT20" s="385"/>
      <c r="GU20" s="385"/>
      <c r="GV20" s="385"/>
      <c r="GW20" s="385"/>
      <c r="GX20" s="385"/>
      <c r="GY20" s="385"/>
      <c r="GZ20" s="385"/>
      <c r="HA20" s="385"/>
      <c r="HB20" s="385"/>
      <c r="HC20" s="385"/>
      <c r="HD20" s="385"/>
      <c r="HE20" s="385"/>
      <c r="HF20" s="385"/>
      <c r="HG20" s="385"/>
      <c r="HH20" s="385"/>
      <c r="HI20" s="385"/>
      <c r="HJ20" s="385"/>
      <c r="HK20" s="385"/>
      <c r="HL20" s="385"/>
      <c r="HM20" s="385"/>
      <c r="HN20" s="385"/>
      <c r="HO20" s="385"/>
      <c r="HP20" s="385"/>
      <c r="HQ20" s="385"/>
      <c r="HR20" s="385"/>
      <c r="HS20" s="385"/>
      <c r="HT20" s="385"/>
      <c r="HU20" s="385"/>
      <c r="HV20" s="385"/>
      <c r="HW20" s="385"/>
      <c r="HX20" s="385"/>
      <c r="HY20" s="385"/>
      <c r="HZ20" s="385"/>
      <c r="IA20" s="385"/>
      <c r="IB20" s="385"/>
      <c r="IC20" s="385"/>
      <c r="ID20" s="385"/>
      <c r="IE20" s="385"/>
      <c r="IF20" s="385"/>
      <c r="IG20" s="385"/>
      <c r="IH20" s="385"/>
      <c r="II20" s="385"/>
      <c r="IJ20" s="385"/>
      <c r="IK20" s="385"/>
      <c r="IL20" s="385"/>
      <c r="IM20" s="385"/>
      <c r="IN20" s="385"/>
      <c r="IO20" s="385"/>
      <c r="IP20" s="385"/>
      <c r="IQ20" s="385"/>
      <c r="IR20" s="385"/>
      <c r="IS20" s="385"/>
      <c r="IT20" s="385"/>
      <c r="IU20" s="385"/>
      <c r="IV20" s="385"/>
      <c r="IW20" s="385"/>
      <c r="IX20" s="385"/>
      <c r="IY20" s="385"/>
      <c r="IZ20" s="385"/>
      <c r="JA20" s="385"/>
      <c r="JB20" s="385"/>
      <c r="JC20" s="385"/>
      <c r="JD20" s="385"/>
      <c r="JE20" s="385"/>
      <c r="JF20" s="385"/>
      <c r="JG20" s="385"/>
      <c r="JH20" s="385"/>
      <c r="JI20" s="385"/>
      <c r="JJ20" s="385"/>
      <c r="JK20" s="385"/>
      <c r="JL20" s="385"/>
      <c r="JM20" s="385"/>
      <c r="JN20" s="385"/>
      <c r="JO20" s="385"/>
      <c r="JP20" s="385"/>
      <c r="JQ20" s="385"/>
      <c r="JR20" s="385"/>
      <c r="JS20" s="385"/>
      <c r="JT20" s="385"/>
      <c r="JU20" s="385"/>
      <c r="JV20" s="385"/>
      <c r="JW20" s="385"/>
      <c r="JX20" s="385"/>
      <c r="JY20" s="385"/>
      <c r="JZ20" s="385"/>
      <c r="KA20" s="385"/>
      <c r="KB20" s="385"/>
      <c r="KC20" s="385"/>
      <c r="KD20" s="385"/>
      <c r="KE20" s="385"/>
      <c r="KF20" s="385"/>
      <c r="KG20" s="385"/>
      <c r="KH20" s="385"/>
      <c r="KI20" s="385"/>
      <c r="KJ20" s="385"/>
      <c r="KK20" s="385"/>
      <c r="KL20" s="385"/>
      <c r="KM20" s="385"/>
      <c r="KN20" s="385"/>
      <c r="KO20" s="385"/>
      <c r="KP20" s="385"/>
      <c r="KQ20" s="385"/>
      <c r="KR20" s="385"/>
      <c r="KS20" s="385"/>
      <c r="KT20" s="385"/>
      <c r="KU20" s="385"/>
      <c r="KV20" s="385"/>
      <c r="KW20" s="385"/>
      <c r="KX20" s="385"/>
      <c r="KY20" s="385"/>
      <c r="KZ20" s="385"/>
      <c r="LA20" s="385"/>
      <c r="LB20" s="385"/>
      <c r="LC20" s="385"/>
      <c r="LD20" s="385"/>
      <c r="LE20" s="385"/>
      <c r="LF20" s="385"/>
      <c r="LG20" s="385"/>
      <c r="LH20" s="385"/>
      <c r="LI20" s="385"/>
      <c r="LJ20" s="385"/>
      <c r="LK20" s="385"/>
      <c r="LL20" s="385"/>
      <c r="LM20" s="385"/>
      <c r="LN20" s="385"/>
      <c r="LO20" s="385"/>
      <c r="LP20" s="385"/>
      <c r="LQ20" s="385"/>
      <c r="LR20" s="385"/>
      <c r="LS20" s="385"/>
      <c r="LT20" s="385"/>
      <c r="LU20" s="385"/>
      <c r="LV20" s="385"/>
      <c r="LW20" s="385"/>
      <c r="LX20" s="385"/>
      <c r="LY20" s="385"/>
      <c r="LZ20" s="385"/>
      <c r="MA20" s="385"/>
      <c r="MB20" s="385"/>
      <c r="MC20" s="385"/>
      <c r="MD20" s="385"/>
      <c r="ME20" s="385"/>
      <c r="MF20" s="385"/>
      <c r="MG20" s="385"/>
      <c r="MH20" s="385"/>
      <c r="MI20" s="385"/>
      <c r="MJ20" s="385"/>
      <c r="MK20" s="385"/>
      <c r="ML20" s="385"/>
      <c r="MM20" s="385"/>
      <c r="MN20" s="385"/>
      <c r="MO20" s="385"/>
      <c r="MP20" s="385"/>
      <c r="MQ20" s="385"/>
      <c r="MR20" s="385"/>
      <c r="MS20" s="385"/>
      <c r="MT20" s="385"/>
      <c r="MU20" s="385"/>
      <c r="MV20" s="385"/>
      <c r="MW20" s="385"/>
      <c r="MX20" s="385"/>
      <c r="MY20" s="385"/>
      <c r="MZ20" s="385"/>
      <c r="NA20" s="385"/>
      <c r="NB20" s="385"/>
      <c r="NC20" s="385"/>
      <c r="ND20" s="385"/>
      <c r="NE20" s="385"/>
      <c r="NF20" s="385"/>
      <c r="NG20" s="385"/>
      <c r="NH20" s="385"/>
      <c r="NI20" s="385"/>
      <c r="NJ20" s="385"/>
      <c r="NK20" s="385"/>
      <c r="NL20" s="385"/>
      <c r="NM20" s="385"/>
      <c r="NN20" s="385"/>
      <c r="NO20" s="385"/>
      <c r="NP20" s="385"/>
      <c r="NQ20" s="385"/>
      <c r="NR20" s="385"/>
      <c r="NS20" s="385"/>
      <c r="NT20" s="385"/>
      <c r="NU20" s="385"/>
      <c r="NV20" s="385"/>
      <c r="NW20" s="385"/>
      <c r="NX20" s="385"/>
      <c r="NY20" s="385"/>
      <c r="NZ20" s="385"/>
      <c r="OA20" s="385"/>
      <c r="OB20" s="385"/>
      <c r="OC20" s="385"/>
      <c r="OD20" s="385"/>
      <c r="OE20" s="385"/>
      <c r="OF20" s="385"/>
      <c r="OG20" s="385"/>
      <c r="OH20" s="385"/>
      <c r="OI20" s="385"/>
      <c r="OJ20" s="385"/>
      <c r="OK20" s="385"/>
      <c r="OL20" s="385"/>
      <c r="OM20" s="385"/>
      <c r="ON20" s="385"/>
      <c r="OO20" s="385"/>
      <c r="OP20" s="385"/>
      <c r="OQ20" s="385"/>
      <c r="OR20" s="385"/>
      <c r="OS20" s="385"/>
      <c r="OT20" s="385"/>
      <c r="OU20" s="385"/>
      <c r="OV20" s="385"/>
      <c r="OW20" s="385"/>
      <c r="OX20" s="385"/>
      <c r="OY20" s="385"/>
      <c r="OZ20" s="385"/>
      <c r="PA20" s="385"/>
      <c r="PB20" s="385"/>
      <c r="PC20" s="385"/>
      <c r="PD20" s="385"/>
      <c r="PE20" s="385"/>
      <c r="PF20" s="385"/>
      <c r="PG20" s="385"/>
      <c r="PH20" s="385"/>
      <c r="PI20" s="385"/>
      <c r="PJ20" s="385"/>
      <c r="PK20" s="385"/>
      <c r="PL20" s="385"/>
      <c r="PM20" s="385"/>
      <c r="PN20" s="385"/>
      <c r="PO20" s="385"/>
      <c r="PP20" s="385"/>
      <c r="PQ20" s="385"/>
      <c r="PR20" s="385"/>
      <c r="PS20" s="385"/>
      <c r="PT20" s="385"/>
      <c r="PU20" s="385"/>
      <c r="PV20" s="385"/>
      <c r="PW20" s="385"/>
      <c r="PX20" s="385"/>
      <c r="PY20" s="385"/>
      <c r="PZ20" s="385"/>
      <c r="QA20" s="385"/>
      <c r="QB20" s="385"/>
      <c r="QC20" s="385"/>
      <c r="QD20" s="385"/>
      <c r="QE20" s="385"/>
      <c r="QF20" s="385"/>
      <c r="QG20" s="385"/>
      <c r="QH20" s="385"/>
      <c r="QI20" s="385"/>
      <c r="QJ20" s="385"/>
      <c r="QK20" s="385"/>
      <c r="QL20" s="385"/>
      <c r="QM20" s="385"/>
      <c r="QN20" s="385"/>
      <c r="QO20" s="385"/>
      <c r="QP20" s="385"/>
      <c r="QQ20" s="385"/>
      <c r="QR20" s="385"/>
      <c r="QS20" s="385"/>
      <c r="QT20" s="385"/>
      <c r="QU20" s="385"/>
      <c r="QV20" s="385"/>
      <c r="QW20" s="385"/>
      <c r="QX20" s="385"/>
      <c r="QY20" s="385"/>
      <c r="QZ20" s="385"/>
      <c r="RA20" s="385"/>
      <c r="RB20" s="385"/>
      <c r="RC20" s="385"/>
      <c r="RD20" s="385"/>
      <c r="RE20" s="385"/>
      <c r="RF20" s="385"/>
      <c r="RG20" s="385"/>
      <c r="RH20" s="385"/>
      <c r="RI20" s="385"/>
      <c r="RJ20" s="385"/>
      <c r="RK20" s="385"/>
      <c r="RL20" s="385"/>
      <c r="RM20" s="385"/>
      <c r="RN20" s="385"/>
      <c r="RO20" s="385"/>
      <c r="RP20" s="385"/>
      <c r="RQ20" s="385"/>
      <c r="RR20" s="385"/>
      <c r="RS20" s="385"/>
      <c r="RT20" s="385"/>
      <c r="RU20" s="385"/>
      <c r="RV20" s="385"/>
      <c r="RW20" s="385"/>
      <c r="RX20" s="385"/>
      <c r="RY20" s="385"/>
      <c r="RZ20" s="385"/>
      <c r="SA20" s="385"/>
      <c r="SB20" s="385"/>
      <c r="SC20" s="385"/>
      <c r="SD20" s="385"/>
      <c r="SE20" s="385"/>
      <c r="SF20" s="385"/>
      <c r="SG20" s="385"/>
      <c r="SH20" s="385"/>
      <c r="SI20" s="385"/>
      <c r="SJ20" s="385"/>
      <c r="SK20" s="385"/>
      <c r="SL20" s="385"/>
      <c r="SM20" s="385"/>
      <c r="SN20" s="385"/>
      <c r="SO20" s="385"/>
      <c r="SP20" s="385"/>
      <c r="SQ20" s="385"/>
      <c r="SR20" s="385"/>
      <c r="SS20" s="385"/>
      <c r="ST20" s="385"/>
      <c r="SU20" s="385"/>
      <c r="SV20" s="385"/>
      <c r="SW20" s="385"/>
      <c r="SX20" s="385"/>
      <c r="SY20" s="385"/>
      <c r="SZ20" s="385"/>
      <c r="TA20" s="385"/>
      <c r="TB20" s="385"/>
      <c r="TC20" s="385"/>
      <c r="TD20" s="385"/>
      <c r="TE20" s="385"/>
      <c r="TF20" s="385"/>
      <c r="TG20" s="385"/>
      <c r="TH20" s="385"/>
      <c r="TI20" s="385"/>
      <c r="TJ20" s="385"/>
      <c r="TK20" s="385"/>
      <c r="TL20" s="385"/>
      <c r="TM20" s="385"/>
      <c r="TN20" s="385"/>
      <c r="TO20" s="385"/>
      <c r="TP20" s="385"/>
      <c r="TQ20" s="385"/>
      <c r="TR20" s="385"/>
      <c r="TS20" s="385"/>
      <c r="TT20" s="385"/>
      <c r="TU20" s="385"/>
      <c r="TV20" s="385"/>
      <c r="TW20" s="385"/>
      <c r="TX20" s="385"/>
      <c r="TY20" s="385"/>
      <c r="TZ20" s="385"/>
      <c r="UA20" s="385"/>
      <c r="UB20" s="385"/>
      <c r="UC20" s="385"/>
      <c r="UD20" s="385"/>
      <c r="UE20" s="385"/>
      <c r="UF20" s="385"/>
      <c r="UG20" s="385"/>
      <c r="UH20" s="385"/>
      <c r="UI20" s="385"/>
      <c r="UJ20" s="385"/>
      <c r="UK20" s="385"/>
      <c r="UL20" s="385"/>
      <c r="UM20" s="385"/>
      <c r="UN20" s="385"/>
      <c r="UO20" s="385"/>
      <c r="UP20" s="385"/>
      <c r="UQ20" s="385"/>
      <c r="UR20" s="385"/>
      <c r="US20" s="385"/>
      <c r="UT20" s="385"/>
      <c r="UU20" s="385"/>
      <c r="UV20" s="385"/>
      <c r="UW20" s="385"/>
      <c r="UX20" s="385"/>
      <c r="UY20" s="385"/>
      <c r="UZ20" s="385"/>
      <c r="VA20" s="385"/>
      <c r="VB20" s="385"/>
      <c r="VC20" s="385"/>
      <c r="VD20" s="385"/>
      <c r="VE20" s="385"/>
      <c r="VF20" s="385"/>
      <c r="VG20" s="385"/>
      <c r="VH20" s="385"/>
      <c r="VI20" s="385"/>
      <c r="VJ20" s="385"/>
      <c r="VK20" s="385"/>
      <c r="VL20" s="385"/>
      <c r="VM20" s="385"/>
      <c r="VN20" s="385"/>
      <c r="VO20" s="385"/>
      <c r="VP20" s="385"/>
      <c r="VQ20" s="385"/>
      <c r="VR20" s="385"/>
      <c r="VS20" s="385"/>
      <c r="VT20" s="385"/>
      <c r="VU20" s="385"/>
      <c r="VV20" s="385"/>
      <c r="VW20" s="385"/>
      <c r="VX20" s="385"/>
      <c r="VY20" s="385"/>
      <c r="VZ20" s="385"/>
      <c r="WA20" s="385"/>
      <c r="WB20" s="385"/>
      <c r="WC20" s="385"/>
      <c r="WD20" s="385"/>
      <c r="WE20" s="385"/>
      <c r="WF20" s="385"/>
      <c r="WG20" s="385"/>
      <c r="WH20" s="385"/>
      <c r="WI20" s="385"/>
      <c r="WJ20" s="385"/>
      <c r="WK20" s="385"/>
      <c r="WL20" s="385"/>
      <c r="WM20" s="385"/>
      <c r="WN20" s="385"/>
      <c r="WO20" s="385"/>
      <c r="WP20" s="385"/>
      <c r="WQ20" s="385"/>
      <c r="WR20" s="385"/>
      <c r="WS20" s="385"/>
      <c r="WT20" s="385"/>
      <c r="WU20" s="385"/>
      <c r="WV20" s="385"/>
      <c r="WW20" s="385"/>
      <c r="WX20" s="385"/>
      <c r="WY20" s="385"/>
      <c r="WZ20" s="385"/>
      <c r="XA20" s="385"/>
      <c r="XB20" s="385"/>
      <c r="XC20" s="385"/>
      <c r="XD20" s="385"/>
      <c r="XE20" s="385"/>
      <c r="XF20" s="385"/>
      <c r="XG20" s="385"/>
      <c r="XH20" s="385"/>
      <c r="XI20" s="385"/>
      <c r="XJ20" s="385"/>
      <c r="XK20" s="385"/>
      <c r="XL20" s="385"/>
      <c r="XM20" s="385"/>
      <c r="XN20" s="385"/>
      <c r="XO20" s="385"/>
      <c r="XP20" s="385"/>
      <c r="XQ20" s="385"/>
      <c r="XR20" s="385"/>
      <c r="XS20" s="385"/>
      <c r="XT20" s="385"/>
      <c r="XU20" s="385"/>
      <c r="XV20" s="385"/>
      <c r="XW20" s="385"/>
      <c r="XX20" s="385"/>
      <c r="XY20" s="385"/>
      <c r="XZ20" s="385"/>
      <c r="YA20" s="385"/>
      <c r="YB20" s="385"/>
      <c r="YC20" s="385"/>
      <c r="YD20" s="385"/>
      <c r="YE20" s="385"/>
      <c r="YF20" s="385"/>
      <c r="YG20" s="385"/>
      <c r="YH20" s="385"/>
      <c r="YI20" s="385"/>
      <c r="YJ20" s="385"/>
    </row>
    <row r="21" spans="1:660" s="386" customFormat="1" ht="20.149999999999999" customHeight="1">
      <c r="A21" s="735">
        <v>2</v>
      </c>
      <c r="B21" s="736"/>
      <c r="C21" s="736">
        <f>Résultats!T4</f>
        <v>1</v>
      </c>
      <c r="D21" s="736"/>
      <c r="E21" s="549"/>
      <c r="F21" s="729" t="str">
        <f>IF(Résultats!T36="","",Résultats!T36)</f>
        <v/>
      </c>
      <c r="G21" s="729"/>
      <c r="H21" s="730"/>
      <c r="I21" s="384"/>
      <c r="J21" s="735" t="s">
        <v>70</v>
      </c>
      <c r="K21" s="736"/>
      <c r="L21" s="736">
        <f>Résultats!AP4</f>
        <v>1</v>
      </c>
      <c r="M21" s="736"/>
      <c r="N21" s="554"/>
      <c r="O21" s="729" t="str">
        <f>IF(Résultats!AP36="","",Résultats!AP36)</f>
        <v/>
      </c>
      <c r="P21" s="729"/>
      <c r="Q21" s="730"/>
      <c r="R21" s="385"/>
      <c r="S21" s="385"/>
      <c r="T21" s="385"/>
      <c r="U21" s="385"/>
      <c r="V21" s="385"/>
      <c r="W21" s="385"/>
      <c r="X21" s="385"/>
      <c r="Y21" s="385"/>
      <c r="Z21" s="385"/>
      <c r="AA21" s="385"/>
      <c r="AB21" s="385"/>
      <c r="AC21" s="385"/>
      <c r="AD21" s="385"/>
      <c r="AE21" s="385"/>
      <c r="AF21" s="385"/>
      <c r="AG21" s="385"/>
      <c r="AH21" s="385"/>
      <c r="AI21" s="385"/>
      <c r="AJ21" s="385"/>
      <c r="AK21" s="385"/>
      <c r="AL21" s="385"/>
      <c r="AM21" s="385"/>
      <c r="AN21" s="385"/>
      <c r="AO21" s="385"/>
      <c r="AP21" s="385"/>
      <c r="AQ21" s="385"/>
      <c r="AR21" s="385"/>
      <c r="AS21" s="385"/>
      <c r="AT21" s="385"/>
      <c r="AU21" s="385"/>
      <c r="AV21" s="385"/>
      <c r="AW21" s="385"/>
      <c r="AX21" s="385"/>
      <c r="AY21" s="385"/>
      <c r="AZ21" s="385"/>
      <c r="BA21" s="385"/>
      <c r="BB21" s="385"/>
      <c r="BC21" s="385"/>
      <c r="BD21" s="385"/>
      <c r="BE21" s="385"/>
      <c r="BF21" s="385"/>
      <c r="BG21" s="385"/>
      <c r="BH21" s="385"/>
      <c r="BI21" s="385"/>
      <c r="BJ21" s="385"/>
      <c r="BK21" s="385"/>
      <c r="BL21" s="385"/>
      <c r="BM21" s="385"/>
      <c r="BN21" s="385"/>
      <c r="BO21" s="385"/>
      <c r="BP21" s="385"/>
      <c r="BQ21" s="385"/>
      <c r="BR21" s="385"/>
      <c r="BS21" s="385"/>
      <c r="BT21" s="385"/>
      <c r="BU21" s="385"/>
      <c r="BV21" s="385"/>
      <c r="BW21" s="385"/>
      <c r="BX21" s="385"/>
      <c r="BY21" s="385"/>
      <c r="BZ21" s="385"/>
      <c r="CA21" s="385"/>
      <c r="CB21" s="385"/>
      <c r="CC21" s="385"/>
      <c r="CD21" s="385"/>
      <c r="CE21" s="385"/>
      <c r="CF21" s="385"/>
      <c r="CG21" s="385"/>
      <c r="CH21" s="385"/>
      <c r="CI21" s="385"/>
      <c r="CJ21" s="385"/>
      <c r="CK21" s="385"/>
      <c r="CL21" s="385"/>
      <c r="CM21" s="385"/>
      <c r="CN21" s="385"/>
      <c r="CO21" s="385"/>
      <c r="CP21" s="385"/>
      <c r="CQ21" s="385"/>
      <c r="CR21" s="385"/>
      <c r="CS21" s="385"/>
      <c r="CT21" s="385"/>
      <c r="CU21" s="385"/>
      <c r="CV21" s="385"/>
      <c r="CW21" s="385"/>
      <c r="CX21" s="385"/>
      <c r="CY21" s="385"/>
      <c r="CZ21" s="385"/>
      <c r="DA21" s="385"/>
      <c r="DB21" s="385"/>
      <c r="DC21" s="385"/>
      <c r="DD21" s="385"/>
      <c r="DE21" s="385"/>
      <c r="DF21" s="385"/>
      <c r="DG21" s="385"/>
      <c r="DH21" s="385"/>
      <c r="DI21" s="385"/>
      <c r="DJ21" s="385"/>
      <c r="DK21" s="385"/>
      <c r="DL21" s="385"/>
      <c r="DM21" s="385"/>
      <c r="DN21" s="385"/>
      <c r="DO21" s="385"/>
      <c r="DP21" s="385"/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385"/>
      <c r="EB21" s="385"/>
      <c r="EC21" s="385"/>
      <c r="ED21" s="385"/>
      <c r="EE21" s="385"/>
      <c r="EF21" s="385"/>
      <c r="EG21" s="385"/>
      <c r="EH21" s="385"/>
      <c r="EI21" s="385"/>
      <c r="EJ21" s="385"/>
      <c r="EK21" s="385"/>
      <c r="EL21" s="385"/>
      <c r="EM21" s="385"/>
      <c r="EN21" s="385"/>
      <c r="EO21" s="385"/>
      <c r="EP21" s="385"/>
      <c r="EQ21" s="385"/>
      <c r="ER21" s="385"/>
      <c r="ES21" s="385"/>
      <c r="ET21" s="385"/>
      <c r="EU21" s="385"/>
      <c r="EV21" s="385"/>
      <c r="EW21" s="385"/>
      <c r="EX21" s="385"/>
      <c r="EY21" s="385"/>
      <c r="EZ21" s="385"/>
      <c r="FA21" s="385"/>
      <c r="FB21" s="385"/>
      <c r="FC21" s="385"/>
      <c r="FD21" s="385"/>
      <c r="FE21" s="385"/>
      <c r="FF21" s="385"/>
      <c r="FG21" s="385"/>
      <c r="FH21" s="385"/>
      <c r="FI21" s="385"/>
      <c r="FJ21" s="385"/>
      <c r="FK21" s="385"/>
      <c r="FL21" s="385"/>
      <c r="FM21" s="385"/>
      <c r="FN21" s="385"/>
      <c r="FO21" s="385"/>
      <c r="FP21" s="385"/>
      <c r="FQ21" s="385"/>
      <c r="FR21" s="385"/>
      <c r="FS21" s="385"/>
      <c r="FT21" s="385"/>
      <c r="FU21" s="385"/>
      <c r="FV21" s="385"/>
      <c r="FW21" s="385"/>
      <c r="FX21" s="385"/>
      <c r="FY21" s="385"/>
      <c r="FZ21" s="385"/>
      <c r="GA21" s="385"/>
      <c r="GB21" s="385"/>
      <c r="GC21" s="385"/>
      <c r="GD21" s="385"/>
      <c r="GE21" s="385"/>
      <c r="GF21" s="385"/>
      <c r="GG21" s="385"/>
      <c r="GH21" s="385"/>
      <c r="GI21" s="385"/>
      <c r="GJ21" s="385"/>
      <c r="GK21" s="385"/>
      <c r="GL21" s="385"/>
      <c r="GM21" s="385"/>
      <c r="GN21" s="385"/>
      <c r="GO21" s="385"/>
      <c r="GP21" s="385"/>
      <c r="GQ21" s="385"/>
      <c r="GR21" s="385"/>
      <c r="GS21" s="385"/>
      <c r="GT21" s="385"/>
      <c r="GU21" s="385"/>
      <c r="GV21" s="385"/>
      <c r="GW21" s="385"/>
      <c r="GX21" s="385"/>
      <c r="GY21" s="385"/>
      <c r="GZ21" s="385"/>
      <c r="HA21" s="385"/>
      <c r="HB21" s="385"/>
      <c r="HC21" s="385"/>
      <c r="HD21" s="385"/>
      <c r="HE21" s="385"/>
      <c r="HF21" s="385"/>
      <c r="HG21" s="385"/>
      <c r="HH21" s="385"/>
      <c r="HI21" s="385"/>
      <c r="HJ21" s="385"/>
      <c r="HK21" s="385"/>
      <c r="HL21" s="385"/>
      <c r="HM21" s="385"/>
      <c r="HN21" s="385"/>
      <c r="HO21" s="385"/>
      <c r="HP21" s="385"/>
      <c r="HQ21" s="385"/>
      <c r="HR21" s="385"/>
      <c r="HS21" s="385"/>
      <c r="HT21" s="385"/>
      <c r="HU21" s="385"/>
      <c r="HV21" s="385"/>
      <c r="HW21" s="385"/>
      <c r="HX21" s="385"/>
      <c r="HY21" s="385"/>
      <c r="HZ21" s="385"/>
      <c r="IA21" s="385"/>
      <c r="IB21" s="385"/>
      <c r="IC21" s="385"/>
      <c r="ID21" s="385"/>
      <c r="IE21" s="385"/>
      <c r="IF21" s="385"/>
      <c r="IG21" s="385"/>
      <c r="IH21" s="385"/>
      <c r="II21" s="385"/>
      <c r="IJ21" s="385"/>
      <c r="IK21" s="385"/>
      <c r="IL21" s="385"/>
      <c r="IM21" s="385"/>
      <c r="IN21" s="385"/>
      <c r="IO21" s="385"/>
      <c r="IP21" s="385"/>
      <c r="IQ21" s="385"/>
      <c r="IR21" s="385"/>
      <c r="IS21" s="385"/>
      <c r="IT21" s="385"/>
      <c r="IU21" s="385"/>
      <c r="IV21" s="385"/>
      <c r="IW21" s="385"/>
      <c r="IX21" s="385"/>
      <c r="IY21" s="385"/>
      <c r="IZ21" s="385"/>
      <c r="JA21" s="385"/>
      <c r="JB21" s="385"/>
      <c r="JC21" s="385"/>
      <c r="JD21" s="385"/>
      <c r="JE21" s="385"/>
      <c r="JF21" s="385"/>
      <c r="JG21" s="385"/>
      <c r="JH21" s="385"/>
      <c r="JI21" s="385"/>
      <c r="JJ21" s="385"/>
      <c r="JK21" s="385"/>
      <c r="JL21" s="385"/>
      <c r="JM21" s="385"/>
      <c r="JN21" s="385"/>
      <c r="JO21" s="385"/>
      <c r="JP21" s="385"/>
      <c r="JQ21" s="385"/>
      <c r="JR21" s="385"/>
      <c r="JS21" s="385"/>
      <c r="JT21" s="385"/>
      <c r="JU21" s="385"/>
      <c r="JV21" s="385"/>
      <c r="JW21" s="385"/>
      <c r="JX21" s="385"/>
      <c r="JY21" s="385"/>
      <c r="JZ21" s="385"/>
      <c r="KA21" s="385"/>
      <c r="KB21" s="385"/>
      <c r="KC21" s="385"/>
      <c r="KD21" s="385"/>
      <c r="KE21" s="385"/>
      <c r="KF21" s="385"/>
      <c r="KG21" s="385"/>
      <c r="KH21" s="385"/>
      <c r="KI21" s="385"/>
      <c r="KJ21" s="385"/>
      <c r="KK21" s="385"/>
      <c r="KL21" s="385"/>
      <c r="KM21" s="385"/>
      <c r="KN21" s="385"/>
      <c r="KO21" s="385"/>
      <c r="KP21" s="385"/>
      <c r="KQ21" s="385"/>
      <c r="KR21" s="385"/>
      <c r="KS21" s="385"/>
      <c r="KT21" s="385"/>
      <c r="KU21" s="385"/>
      <c r="KV21" s="385"/>
      <c r="KW21" s="385"/>
      <c r="KX21" s="385"/>
      <c r="KY21" s="385"/>
      <c r="KZ21" s="385"/>
      <c r="LA21" s="385"/>
      <c r="LB21" s="385"/>
      <c r="LC21" s="385"/>
      <c r="LD21" s="385"/>
      <c r="LE21" s="385"/>
      <c r="LF21" s="385"/>
      <c r="LG21" s="385"/>
      <c r="LH21" s="385"/>
      <c r="LI21" s="385"/>
      <c r="LJ21" s="385"/>
      <c r="LK21" s="385"/>
      <c r="LL21" s="385"/>
      <c r="LM21" s="385"/>
      <c r="LN21" s="385"/>
      <c r="LO21" s="385"/>
      <c r="LP21" s="385"/>
      <c r="LQ21" s="385"/>
      <c r="LR21" s="385"/>
      <c r="LS21" s="385"/>
      <c r="LT21" s="385"/>
      <c r="LU21" s="385"/>
      <c r="LV21" s="385"/>
      <c r="LW21" s="385"/>
      <c r="LX21" s="385"/>
      <c r="LY21" s="385"/>
      <c r="LZ21" s="385"/>
      <c r="MA21" s="385"/>
      <c r="MB21" s="385"/>
      <c r="MC21" s="385"/>
      <c r="MD21" s="385"/>
      <c r="ME21" s="385"/>
      <c r="MF21" s="385"/>
      <c r="MG21" s="385"/>
      <c r="MH21" s="385"/>
      <c r="MI21" s="385"/>
      <c r="MJ21" s="385"/>
      <c r="MK21" s="385"/>
      <c r="ML21" s="385"/>
      <c r="MM21" s="385"/>
      <c r="MN21" s="385"/>
      <c r="MO21" s="385"/>
      <c r="MP21" s="385"/>
      <c r="MQ21" s="385"/>
      <c r="MR21" s="385"/>
      <c r="MS21" s="385"/>
      <c r="MT21" s="385"/>
      <c r="MU21" s="385"/>
      <c r="MV21" s="385"/>
      <c r="MW21" s="385"/>
      <c r="MX21" s="385"/>
      <c r="MY21" s="385"/>
      <c r="MZ21" s="385"/>
      <c r="NA21" s="385"/>
      <c r="NB21" s="385"/>
      <c r="NC21" s="385"/>
      <c r="ND21" s="385"/>
      <c r="NE21" s="385"/>
      <c r="NF21" s="385"/>
      <c r="NG21" s="385"/>
      <c r="NH21" s="385"/>
      <c r="NI21" s="385"/>
      <c r="NJ21" s="385"/>
      <c r="NK21" s="385"/>
      <c r="NL21" s="385"/>
      <c r="NM21" s="385"/>
      <c r="NN21" s="385"/>
      <c r="NO21" s="385"/>
      <c r="NP21" s="385"/>
      <c r="NQ21" s="385"/>
      <c r="NR21" s="385"/>
      <c r="NS21" s="385"/>
      <c r="NT21" s="385"/>
      <c r="NU21" s="385"/>
      <c r="NV21" s="385"/>
      <c r="NW21" s="385"/>
      <c r="NX21" s="385"/>
      <c r="NY21" s="385"/>
      <c r="NZ21" s="385"/>
      <c r="OA21" s="385"/>
      <c r="OB21" s="385"/>
      <c r="OC21" s="385"/>
      <c r="OD21" s="385"/>
      <c r="OE21" s="385"/>
      <c r="OF21" s="385"/>
      <c r="OG21" s="385"/>
      <c r="OH21" s="385"/>
      <c r="OI21" s="385"/>
      <c r="OJ21" s="385"/>
      <c r="OK21" s="385"/>
      <c r="OL21" s="385"/>
      <c r="OM21" s="385"/>
      <c r="ON21" s="385"/>
      <c r="OO21" s="385"/>
      <c r="OP21" s="385"/>
      <c r="OQ21" s="385"/>
      <c r="OR21" s="385"/>
      <c r="OS21" s="385"/>
      <c r="OT21" s="385"/>
      <c r="OU21" s="385"/>
      <c r="OV21" s="385"/>
      <c r="OW21" s="385"/>
      <c r="OX21" s="385"/>
      <c r="OY21" s="385"/>
      <c r="OZ21" s="385"/>
      <c r="PA21" s="385"/>
      <c r="PB21" s="385"/>
      <c r="PC21" s="385"/>
      <c r="PD21" s="385"/>
      <c r="PE21" s="385"/>
      <c r="PF21" s="385"/>
      <c r="PG21" s="385"/>
      <c r="PH21" s="385"/>
      <c r="PI21" s="385"/>
      <c r="PJ21" s="385"/>
      <c r="PK21" s="385"/>
      <c r="PL21" s="385"/>
      <c r="PM21" s="385"/>
      <c r="PN21" s="385"/>
      <c r="PO21" s="385"/>
      <c r="PP21" s="385"/>
      <c r="PQ21" s="385"/>
      <c r="PR21" s="385"/>
      <c r="PS21" s="385"/>
      <c r="PT21" s="385"/>
      <c r="PU21" s="385"/>
      <c r="PV21" s="385"/>
      <c r="PW21" s="385"/>
      <c r="PX21" s="385"/>
      <c r="PY21" s="385"/>
      <c r="PZ21" s="385"/>
      <c r="QA21" s="385"/>
      <c r="QB21" s="385"/>
      <c r="QC21" s="385"/>
      <c r="QD21" s="385"/>
      <c r="QE21" s="385"/>
      <c r="QF21" s="385"/>
      <c r="QG21" s="385"/>
      <c r="QH21" s="385"/>
      <c r="QI21" s="385"/>
      <c r="QJ21" s="385"/>
      <c r="QK21" s="385"/>
      <c r="QL21" s="385"/>
      <c r="QM21" s="385"/>
      <c r="QN21" s="385"/>
      <c r="QO21" s="385"/>
      <c r="QP21" s="385"/>
      <c r="QQ21" s="385"/>
      <c r="QR21" s="385"/>
      <c r="QS21" s="385"/>
      <c r="QT21" s="385"/>
      <c r="QU21" s="385"/>
      <c r="QV21" s="385"/>
      <c r="QW21" s="385"/>
      <c r="QX21" s="385"/>
      <c r="QY21" s="385"/>
      <c r="QZ21" s="385"/>
      <c r="RA21" s="385"/>
      <c r="RB21" s="385"/>
      <c r="RC21" s="385"/>
      <c r="RD21" s="385"/>
      <c r="RE21" s="385"/>
      <c r="RF21" s="385"/>
      <c r="RG21" s="385"/>
      <c r="RH21" s="385"/>
      <c r="RI21" s="385"/>
      <c r="RJ21" s="385"/>
      <c r="RK21" s="385"/>
      <c r="RL21" s="385"/>
      <c r="RM21" s="385"/>
      <c r="RN21" s="385"/>
      <c r="RO21" s="385"/>
      <c r="RP21" s="385"/>
      <c r="RQ21" s="385"/>
      <c r="RR21" s="385"/>
      <c r="RS21" s="385"/>
      <c r="RT21" s="385"/>
      <c r="RU21" s="385"/>
      <c r="RV21" s="385"/>
      <c r="RW21" s="385"/>
      <c r="RX21" s="385"/>
      <c r="RY21" s="385"/>
      <c r="RZ21" s="385"/>
      <c r="SA21" s="385"/>
      <c r="SB21" s="385"/>
      <c r="SC21" s="385"/>
      <c r="SD21" s="385"/>
      <c r="SE21" s="385"/>
      <c r="SF21" s="385"/>
      <c r="SG21" s="385"/>
      <c r="SH21" s="385"/>
      <c r="SI21" s="385"/>
      <c r="SJ21" s="385"/>
      <c r="SK21" s="385"/>
      <c r="SL21" s="385"/>
      <c r="SM21" s="385"/>
      <c r="SN21" s="385"/>
      <c r="SO21" s="385"/>
      <c r="SP21" s="385"/>
      <c r="SQ21" s="385"/>
      <c r="SR21" s="385"/>
      <c r="SS21" s="385"/>
      <c r="ST21" s="385"/>
      <c r="SU21" s="385"/>
      <c r="SV21" s="385"/>
      <c r="SW21" s="385"/>
      <c r="SX21" s="385"/>
      <c r="SY21" s="385"/>
      <c r="SZ21" s="385"/>
      <c r="TA21" s="385"/>
      <c r="TB21" s="385"/>
      <c r="TC21" s="385"/>
      <c r="TD21" s="385"/>
      <c r="TE21" s="385"/>
      <c r="TF21" s="385"/>
      <c r="TG21" s="385"/>
      <c r="TH21" s="385"/>
      <c r="TI21" s="385"/>
      <c r="TJ21" s="385"/>
      <c r="TK21" s="385"/>
      <c r="TL21" s="385"/>
      <c r="TM21" s="385"/>
      <c r="TN21" s="385"/>
      <c r="TO21" s="385"/>
      <c r="TP21" s="385"/>
      <c r="TQ21" s="385"/>
      <c r="TR21" s="385"/>
      <c r="TS21" s="385"/>
      <c r="TT21" s="385"/>
      <c r="TU21" s="385"/>
      <c r="TV21" s="385"/>
      <c r="TW21" s="385"/>
      <c r="TX21" s="385"/>
      <c r="TY21" s="385"/>
      <c r="TZ21" s="385"/>
      <c r="UA21" s="385"/>
      <c r="UB21" s="385"/>
      <c r="UC21" s="385"/>
      <c r="UD21" s="385"/>
      <c r="UE21" s="385"/>
      <c r="UF21" s="385"/>
      <c r="UG21" s="385"/>
      <c r="UH21" s="385"/>
      <c r="UI21" s="385"/>
      <c r="UJ21" s="385"/>
      <c r="UK21" s="385"/>
      <c r="UL21" s="385"/>
      <c r="UM21" s="385"/>
      <c r="UN21" s="385"/>
      <c r="UO21" s="385"/>
      <c r="UP21" s="385"/>
      <c r="UQ21" s="385"/>
      <c r="UR21" s="385"/>
      <c r="US21" s="385"/>
      <c r="UT21" s="385"/>
      <c r="UU21" s="385"/>
      <c r="UV21" s="385"/>
      <c r="UW21" s="385"/>
      <c r="UX21" s="385"/>
      <c r="UY21" s="385"/>
      <c r="UZ21" s="385"/>
      <c r="VA21" s="385"/>
      <c r="VB21" s="385"/>
      <c r="VC21" s="385"/>
      <c r="VD21" s="385"/>
      <c r="VE21" s="385"/>
      <c r="VF21" s="385"/>
      <c r="VG21" s="385"/>
      <c r="VH21" s="385"/>
      <c r="VI21" s="385"/>
      <c r="VJ21" s="385"/>
      <c r="VK21" s="385"/>
      <c r="VL21" s="385"/>
      <c r="VM21" s="385"/>
      <c r="VN21" s="385"/>
      <c r="VO21" s="385"/>
      <c r="VP21" s="385"/>
      <c r="VQ21" s="385"/>
      <c r="VR21" s="385"/>
      <c r="VS21" s="385"/>
      <c r="VT21" s="385"/>
      <c r="VU21" s="385"/>
      <c r="VV21" s="385"/>
      <c r="VW21" s="385"/>
      <c r="VX21" s="385"/>
      <c r="VY21" s="385"/>
      <c r="VZ21" s="385"/>
      <c r="WA21" s="385"/>
      <c r="WB21" s="385"/>
      <c r="WC21" s="385"/>
      <c r="WD21" s="385"/>
      <c r="WE21" s="385"/>
      <c r="WF21" s="385"/>
      <c r="WG21" s="385"/>
      <c r="WH21" s="385"/>
      <c r="WI21" s="385"/>
      <c r="WJ21" s="385"/>
      <c r="WK21" s="385"/>
      <c r="WL21" s="385"/>
      <c r="WM21" s="385"/>
      <c r="WN21" s="385"/>
      <c r="WO21" s="385"/>
      <c r="WP21" s="385"/>
      <c r="WQ21" s="385"/>
      <c r="WR21" s="385"/>
      <c r="WS21" s="385"/>
      <c r="WT21" s="385"/>
      <c r="WU21" s="385"/>
      <c r="WV21" s="385"/>
      <c r="WW21" s="385"/>
      <c r="WX21" s="385"/>
      <c r="WY21" s="385"/>
      <c r="WZ21" s="385"/>
      <c r="XA21" s="385"/>
      <c r="XB21" s="385"/>
      <c r="XC21" s="385"/>
      <c r="XD21" s="385"/>
      <c r="XE21" s="385"/>
      <c r="XF21" s="385"/>
      <c r="XG21" s="385"/>
      <c r="XH21" s="385"/>
      <c r="XI21" s="385"/>
      <c r="XJ21" s="385"/>
      <c r="XK21" s="385"/>
      <c r="XL21" s="385"/>
      <c r="XM21" s="385"/>
      <c r="XN21" s="385"/>
      <c r="XO21" s="385"/>
      <c r="XP21" s="385"/>
      <c r="XQ21" s="385"/>
      <c r="XR21" s="385"/>
      <c r="XS21" s="385"/>
      <c r="XT21" s="385"/>
      <c r="XU21" s="385"/>
      <c r="XV21" s="385"/>
      <c r="XW21" s="385"/>
      <c r="XX21" s="385"/>
      <c r="XY21" s="385"/>
      <c r="XZ21" s="385"/>
      <c r="YA21" s="385"/>
      <c r="YB21" s="385"/>
      <c r="YC21" s="385"/>
      <c r="YD21" s="385"/>
      <c r="YE21" s="385"/>
      <c r="YF21" s="385"/>
      <c r="YG21" s="385"/>
      <c r="YH21" s="385"/>
      <c r="YI21" s="385"/>
      <c r="YJ21" s="385"/>
    </row>
    <row r="22" spans="1:660" s="389" customFormat="1" ht="20.149999999999999" customHeight="1">
      <c r="A22" s="731">
        <v>4</v>
      </c>
      <c r="B22" s="732"/>
      <c r="C22" s="732">
        <f>Résultats!U4</f>
        <v>1</v>
      </c>
      <c r="D22" s="732"/>
      <c r="E22" s="550"/>
      <c r="F22" s="737" t="str">
        <f>IF(Résultats!U36="","",Résultats!U36)</f>
        <v/>
      </c>
      <c r="G22" s="737"/>
      <c r="H22" s="738"/>
      <c r="I22" s="384"/>
      <c r="J22" s="731">
        <v>5</v>
      </c>
      <c r="K22" s="732"/>
      <c r="L22" s="732">
        <f>Résultats!AQ4</f>
        <v>3</v>
      </c>
      <c r="M22" s="732"/>
      <c r="N22" s="551"/>
      <c r="O22" s="737" t="str">
        <f>IF(Résultats!AQ36="","",Résultats!AQ36)</f>
        <v/>
      </c>
      <c r="P22" s="737"/>
      <c r="Q22" s="73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  <c r="AG22" s="388"/>
      <c r="AH22" s="388"/>
      <c r="AI22" s="388"/>
      <c r="AJ22" s="388"/>
      <c r="AK22" s="388"/>
      <c r="AL22" s="388"/>
      <c r="AM22" s="388"/>
      <c r="AN22" s="388"/>
      <c r="AO22" s="388"/>
      <c r="AP22" s="388"/>
      <c r="AQ22" s="388"/>
      <c r="AR22" s="388"/>
      <c r="AS22" s="388"/>
      <c r="AT22" s="388"/>
      <c r="AU22" s="388"/>
      <c r="AV22" s="388"/>
      <c r="AW22" s="388"/>
      <c r="AX22" s="388"/>
      <c r="AY22" s="388"/>
      <c r="AZ22" s="388"/>
      <c r="BA22" s="388"/>
      <c r="BB22" s="388"/>
      <c r="BC22" s="388"/>
      <c r="BD22" s="388"/>
      <c r="BE22" s="388"/>
      <c r="BF22" s="388"/>
      <c r="BG22" s="388"/>
      <c r="BH22" s="388"/>
      <c r="BI22" s="388"/>
      <c r="BJ22" s="388"/>
      <c r="BK22" s="388"/>
      <c r="BL22" s="388"/>
      <c r="BM22" s="388"/>
      <c r="BN22" s="388"/>
      <c r="BO22" s="388"/>
      <c r="BP22" s="388"/>
      <c r="BQ22" s="388"/>
      <c r="BR22" s="388"/>
      <c r="BS22" s="388"/>
      <c r="BT22" s="388"/>
      <c r="BU22" s="388"/>
      <c r="BV22" s="388"/>
      <c r="BW22" s="388"/>
      <c r="BX22" s="388"/>
      <c r="BY22" s="388"/>
      <c r="BZ22" s="388"/>
      <c r="CA22" s="388"/>
      <c r="CB22" s="388"/>
      <c r="CC22" s="388"/>
      <c r="CD22" s="388"/>
      <c r="CE22" s="388"/>
      <c r="CF22" s="388"/>
      <c r="CG22" s="388"/>
      <c r="CH22" s="388"/>
      <c r="CI22" s="388"/>
      <c r="CJ22" s="388"/>
      <c r="CK22" s="388"/>
      <c r="CL22" s="388"/>
      <c r="CM22" s="388"/>
      <c r="CN22" s="388"/>
      <c r="CO22" s="388"/>
      <c r="CP22" s="388"/>
      <c r="CQ22" s="388"/>
      <c r="CR22" s="388"/>
      <c r="CS22" s="388"/>
      <c r="CT22" s="388"/>
      <c r="CU22" s="388"/>
      <c r="CV22" s="388"/>
      <c r="CW22" s="388"/>
      <c r="CX22" s="388"/>
      <c r="CY22" s="388"/>
      <c r="CZ22" s="388"/>
      <c r="DA22" s="388"/>
      <c r="DB22" s="388"/>
      <c r="DC22" s="388"/>
      <c r="DD22" s="388"/>
      <c r="DE22" s="388"/>
      <c r="DF22" s="388"/>
      <c r="DG22" s="388"/>
      <c r="DH22" s="388"/>
      <c r="DI22" s="388"/>
      <c r="DJ22" s="388"/>
      <c r="DK22" s="388"/>
      <c r="DL22" s="388"/>
      <c r="DM22" s="388"/>
      <c r="DN22" s="388"/>
      <c r="DO22" s="388"/>
      <c r="DP22" s="388"/>
      <c r="DQ22" s="388"/>
      <c r="DR22" s="388"/>
      <c r="DS22" s="388"/>
      <c r="DT22" s="388"/>
      <c r="DU22" s="388"/>
      <c r="DV22" s="388"/>
      <c r="DW22" s="388"/>
      <c r="DX22" s="388"/>
      <c r="DY22" s="388"/>
      <c r="DZ22" s="388"/>
      <c r="EA22" s="388"/>
      <c r="EB22" s="388"/>
      <c r="EC22" s="388"/>
      <c r="ED22" s="388"/>
      <c r="EE22" s="388"/>
      <c r="EF22" s="388"/>
      <c r="EG22" s="388"/>
      <c r="EH22" s="388"/>
      <c r="EI22" s="388"/>
      <c r="EJ22" s="388"/>
      <c r="EK22" s="388"/>
      <c r="EL22" s="388"/>
      <c r="EM22" s="388"/>
      <c r="EN22" s="388"/>
      <c r="EO22" s="388"/>
      <c r="EP22" s="388"/>
      <c r="EQ22" s="388"/>
      <c r="ER22" s="388"/>
      <c r="ES22" s="388"/>
      <c r="ET22" s="388"/>
      <c r="EU22" s="388"/>
      <c r="EV22" s="388"/>
      <c r="EW22" s="388"/>
      <c r="EX22" s="388"/>
      <c r="EY22" s="388"/>
      <c r="EZ22" s="388"/>
      <c r="FA22" s="388"/>
      <c r="FB22" s="388"/>
      <c r="FC22" s="388"/>
      <c r="FD22" s="388"/>
      <c r="FE22" s="388"/>
      <c r="FF22" s="388"/>
      <c r="FG22" s="388"/>
      <c r="FH22" s="388"/>
      <c r="FI22" s="388"/>
      <c r="FJ22" s="388"/>
      <c r="FK22" s="388"/>
      <c r="FL22" s="388"/>
      <c r="FM22" s="388"/>
      <c r="FN22" s="388"/>
      <c r="FO22" s="388"/>
      <c r="FP22" s="388"/>
      <c r="FQ22" s="388"/>
      <c r="FR22" s="388"/>
      <c r="FS22" s="388"/>
      <c r="FT22" s="388"/>
      <c r="FU22" s="388"/>
      <c r="FV22" s="388"/>
      <c r="FW22" s="388"/>
      <c r="FX22" s="388"/>
      <c r="FY22" s="388"/>
      <c r="FZ22" s="388"/>
      <c r="GA22" s="388"/>
      <c r="GB22" s="388"/>
      <c r="GC22" s="388"/>
      <c r="GD22" s="388"/>
      <c r="GE22" s="388"/>
      <c r="GF22" s="388"/>
      <c r="GG22" s="388"/>
      <c r="GH22" s="388"/>
      <c r="GI22" s="388"/>
      <c r="GJ22" s="388"/>
      <c r="GK22" s="388"/>
      <c r="GL22" s="388"/>
      <c r="GM22" s="388"/>
      <c r="GN22" s="388"/>
      <c r="GO22" s="388"/>
      <c r="GP22" s="388"/>
      <c r="GQ22" s="388"/>
      <c r="GR22" s="388"/>
      <c r="GS22" s="388"/>
      <c r="GT22" s="388"/>
      <c r="GU22" s="388"/>
      <c r="GV22" s="388"/>
      <c r="GW22" s="388"/>
      <c r="GX22" s="388"/>
      <c r="GY22" s="388"/>
      <c r="GZ22" s="388"/>
      <c r="HA22" s="388"/>
      <c r="HB22" s="388"/>
      <c r="HC22" s="388"/>
      <c r="HD22" s="388"/>
      <c r="HE22" s="388"/>
      <c r="HF22" s="388"/>
      <c r="HG22" s="388"/>
      <c r="HH22" s="388"/>
      <c r="HI22" s="388"/>
      <c r="HJ22" s="388"/>
      <c r="HK22" s="388"/>
      <c r="HL22" s="388"/>
      <c r="HM22" s="388"/>
      <c r="HN22" s="388"/>
      <c r="HO22" s="388"/>
      <c r="HP22" s="388"/>
      <c r="HQ22" s="388"/>
      <c r="HR22" s="388"/>
      <c r="HS22" s="388"/>
      <c r="HT22" s="388"/>
      <c r="HU22" s="388"/>
      <c r="HV22" s="388"/>
      <c r="HW22" s="388"/>
      <c r="HX22" s="388"/>
      <c r="HY22" s="388"/>
      <c r="HZ22" s="388"/>
      <c r="IA22" s="388"/>
      <c r="IB22" s="388"/>
      <c r="IC22" s="388"/>
      <c r="ID22" s="388"/>
      <c r="IE22" s="388"/>
      <c r="IF22" s="388"/>
      <c r="IG22" s="388"/>
      <c r="IH22" s="388"/>
      <c r="II22" s="388"/>
      <c r="IJ22" s="388"/>
      <c r="IK22" s="388"/>
      <c r="IL22" s="388"/>
      <c r="IM22" s="388"/>
      <c r="IN22" s="388"/>
      <c r="IO22" s="388"/>
      <c r="IP22" s="388"/>
      <c r="IQ22" s="388"/>
      <c r="IR22" s="388"/>
      <c r="IS22" s="388"/>
      <c r="IT22" s="388"/>
      <c r="IU22" s="388"/>
      <c r="IV22" s="388"/>
      <c r="IW22" s="388"/>
      <c r="IX22" s="388"/>
      <c r="IY22" s="388"/>
      <c r="IZ22" s="388"/>
      <c r="JA22" s="388"/>
      <c r="JB22" s="388"/>
      <c r="JC22" s="388"/>
      <c r="JD22" s="388"/>
      <c r="JE22" s="388"/>
      <c r="JF22" s="388"/>
      <c r="JG22" s="388"/>
      <c r="JH22" s="388"/>
      <c r="JI22" s="388"/>
      <c r="JJ22" s="388"/>
      <c r="JK22" s="388"/>
      <c r="JL22" s="388"/>
      <c r="JM22" s="388"/>
      <c r="JN22" s="388"/>
      <c r="JO22" s="388"/>
      <c r="JP22" s="388"/>
      <c r="JQ22" s="388"/>
      <c r="JR22" s="388"/>
      <c r="JS22" s="388"/>
      <c r="JT22" s="388"/>
      <c r="JU22" s="388"/>
      <c r="JV22" s="388"/>
      <c r="JW22" s="388"/>
      <c r="JX22" s="388"/>
      <c r="JY22" s="388"/>
      <c r="JZ22" s="388"/>
      <c r="KA22" s="388"/>
      <c r="KB22" s="388"/>
      <c r="KC22" s="388"/>
      <c r="KD22" s="388"/>
      <c r="KE22" s="388"/>
      <c r="KF22" s="388"/>
      <c r="KG22" s="388"/>
      <c r="KH22" s="388"/>
      <c r="KI22" s="388"/>
      <c r="KJ22" s="388"/>
      <c r="KK22" s="388"/>
      <c r="KL22" s="388"/>
      <c r="KM22" s="388"/>
      <c r="KN22" s="388"/>
      <c r="KO22" s="388"/>
      <c r="KP22" s="388"/>
      <c r="KQ22" s="388"/>
      <c r="KR22" s="388"/>
      <c r="KS22" s="388"/>
      <c r="KT22" s="388"/>
      <c r="KU22" s="388"/>
      <c r="KV22" s="388"/>
      <c r="KW22" s="388"/>
      <c r="KX22" s="388"/>
      <c r="KY22" s="388"/>
      <c r="KZ22" s="388"/>
      <c r="LA22" s="388"/>
      <c r="LB22" s="388"/>
      <c r="LC22" s="388"/>
      <c r="LD22" s="388"/>
      <c r="LE22" s="388"/>
      <c r="LF22" s="388"/>
      <c r="LG22" s="388"/>
      <c r="LH22" s="388"/>
      <c r="LI22" s="388"/>
      <c r="LJ22" s="388"/>
      <c r="LK22" s="388"/>
      <c r="LL22" s="388"/>
      <c r="LM22" s="388"/>
      <c r="LN22" s="388"/>
      <c r="LO22" s="388"/>
      <c r="LP22" s="388"/>
      <c r="LQ22" s="388"/>
      <c r="LR22" s="388"/>
      <c r="LS22" s="388"/>
      <c r="LT22" s="388"/>
      <c r="LU22" s="388"/>
      <c r="LV22" s="388"/>
      <c r="LW22" s="388"/>
      <c r="LX22" s="388"/>
      <c r="LY22" s="388"/>
      <c r="LZ22" s="388"/>
      <c r="MA22" s="388"/>
      <c r="MB22" s="388"/>
      <c r="MC22" s="388"/>
      <c r="MD22" s="388"/>
      <c r="ME22" s="388"/>
      <c r="MF22" s="388"/>
      <c r="MG22" s="388"/>
      <c r="MH22" s="388"/>
      <c r="MI22" s="388"/>
      <c r="MJ22" s="388"/>
      <c r="MK22" s="388"/>
      <c r="ML22" s="388"/>
      <c r="MM22" s="388"/>
      <c r="MN22" s="388"/>
      <c r="MO22" s="388"/>
      <c r="MP22" s="388"/>
      <c r="MQ22" s="388"/>
      <c r="MR22" s="388"/>
      <c r="MS22" s="388"/>
      <c r="MT22" s="388"/>
      <c r="MU22" s="388"/>
      <c r="MV22" s="388"/>
      <c r="MW22" s="388"/>
      <c r="MX22" s="388"/>
      <c r="MY22" s="388"/>
      <c r="MZ22" s="388"/>
      <c r="NA22" s="388"/>
      <c r="NB22" s="388"/>
      <c r="NC22" s="388"/>
      <c r="ND22" s="388"/>
      <c r="NE22" s="388"/>
      <c r="NF22" s="388"/>
      <c r="NG22" s="388"/>
      <c r="NH22" s="388"/>
      <c r="NI22" s="388"/>
      <c r="NJ22" s="388"/>
      <c r="NK22" s="388"/>
      <c r="NL22" s="388"/>
      <c r="NM22" s="388"/>
      <c r="NN22" s="388"/>
      <c r="NO22" s="388"/>
      <c r="NP22" s="388"/>
      <c r="NQ22" s="388"/>
      <c r="NR22" s="388"/>
      <c r="NS22" s="388"/>
      <c r="NT22" s="388"/>
      <c r="NU22" s="388"/>
      <c r="NV22" s="388"/>
      <c r="NW22" s="388"/>
      <c r="NX22" s="388"/>
      <c r="NY22" s="388"/>
      <c r="NZ22" s="388"/>
      <c r="OA22" s="388"/>
      <c r="OB22" s="388"/>
      <c r="OC22" s="388"/>
      <c r="OD22" s="388"/>
      <c r="OE22" s="388"/>
      <c r="OF22" s="388"/>
      <c r="OG22" s="388"/>
      <c r="OH22" s="388"/>
      <c r="OI22" s="388"/>
      <c r="OJ22" s="388"/>
      <c r="OK22" s="388"/>
      <c r="OL22" s="388"/>
      <c r="OM22" s="388"/>
      <c r="ON22" s="388"/>
      <c r="OO22" s="388"/>
      <c r="OP22" s="388"/>
      <c r="OQ22" s="388"/>
      <c r="OR22" s="388"/>
      <c r="OS22" s="388"/>
      <c r="OT22" s="388"/>
      <c r="OU22" s="388"/>
      <c r="OV22" s="388"/>
      <c r="OW22" s="388"/>
      <c r="OX22" s="388"/>
      <c r="OY22" s="388"/>
      <c r="OZ22" s="388"/>
      <c r="PA22" s="388"/>
      <c r="PB22" s="388"/>
      <c r="PC22" s="388"/>
      <c r="PD22" s="388"/>
      <c r="PE22" s="388"/>
      <c r="PF22" s="388"/>
      <c r="PG22" s="388"/>
      <c r="PH22" s="388"/>
      <c r="PI22" s="388"/>
      <c r="PJ22" s="388"/>
      <c r="PK22" s="388"/>
      <c r="PL22" s="388"/>
      <c r="PM22" s="388"/>
      <c r="PN22" s="388"/>
      <c r="PO22" s="388"/>
      <c r="PP22" s="388"/>
      <c r="PQ22" s="388"/>
      <c r="PR22" s="388"/>
      <c r="PS22" s="388"/>
      <c r="PT22" s="388"/>
      <c r="PU22" s="388"/>
      <c r="PV22" s="388"/>
      <c r="PW22" s="388"/>
      <c r="PX22" s="388"/>
      <c r="PY22" s="388"/>
      <c r="PZ22" s="388"/>
      <c r="QA22" s="388"/>
      <c r="QB22" s="388"/>
      <c r="QC22" s="388"/>
      <c r="QD22" s="388"/>
      <c r="QE22" s="388"/>
      <c r="QF22" s="388"/>
      <c r="QG22" s="388"/>
      <c r="QH22" s="388"/>
      <c r="QI22" s="388"/>
      <c r="QJ22" s="388"/>
      <c r="QK22" s="388"/>
      <c r="QL22" s="388"/>
      <c r="QM22" s="388"/>
      <c r="QN22" s="388"/>
      <c r="QO22" s="388"/>
      <c r="QP22" s="388"/>
      <c r="QQ22" s="388"/>
      <c r="QR22" s="388"/>
      <c r="QS22" s="388"/>
      <c r="QT22" s="388"/>
      <c r="QU22" s="388"/>
      <c r="QV22" s="388"/>
      <c r="QW22" s="388"/>
      <c r="QX22" s="388"/>
      <c r="QY22" s="388"/>
      <c r="QZ22" s="388"/>
      <c r="RA22" s="388"/>
      <c r="RB22" s="388"/>
      <c r="RC22" s="388"/>
      <c r="RD22" s="388"/>
      <c r="RE22" s="388"/>
      <c r="RF22" s="388"/>
      <c r="RG22" s="388"/>
      <c r="RH22" s="388"/>
      <c r="RI22" s="388"/>
      <c r="RJ22" s="388"/>
      <c r="RK22" s="388"/>
      <c r="RL22" s="388"/>
      <c r="RM22" s="388"/>
      <c r="RN22" s="388"/>
      <c r="RO22" s="388"/>
      <c r="RP22" s="388"/>
      <c r="RQ22" s="388"/>
      <c r="RR22" s="388"/>
      <c r="RS22" s="388"/>
      <c r="RT22" s="388"/>
      <c r="RU22" s="388"/>
      <c r="RV22" s="388"/>
      <c r="RW22" s="388"/>
      <c r="RX22" s="388"/>
      <c r="RY22" s="388"/>
      <c r="RZ22" s="388"/>
      <c r="SA22" s="388"/>
      <c r="SB22" s="388"/>
      <c r="SC22" s="388"/>
      <c r="SD22" s="388"/>
      <c r="SE22" s="388"/>
      <c r="SF22" s="388"/>
      <c r="SG22" s="388"/>
      <c r="SH22" s="388"/>
      <c r="SI22" s="388"/>
      <c r="SJ22" s="388"/>
      <c r="SK22" s="388"/>
      <c r="SL22" s="388"/>
      <c r="SM22" s="388"/>
      <c r="SN22" s="388"/>
      <c r="SO22" s="388"/>
      <c r="SP22" s="388"/>
      <c r="SQ22" s="388"/>
      <c r="SR22" s="388"/>
      <c r="SS22" s="388"/>
      <c r="ST22" s="388"/>
      <c r="SU22" s="388"/>
      <c r="SV22" s="388"/>
      <c r="SW22" s="388"/>
      <c r="SX22" s="388"/>
      <c r="SY22" s="388"/>
      <c r="SZ22" s="388"/>
      <c r="TA22" s="388"/>
      <c r="TB22" s="388"/>
      <c r="TC22" s="388"/>
      <c r="TD22" s="388"/>
      <c r="TE22" s="388"/>
      <c r="TF22" s="388"/>
      <c r="TG22" s="388"/>
      <c r="TH22" s="388"/>
      <c r="TI22" s="388"/>
      <c r="TJ22" s="388"/>
      <c r="TK22" s="388"/>
      <c r="TL22" s="388"/>
      <c r="TM22" s="388"/>
      <c r="TN22" s="388"/>
      <c r="TO22" s="388"/>
      <c r="TP22" s="388"/>
      <c r="TQ22" s="388"/>
      <c r="TR22" s="388"/>
      <c r="TS22" s="388"/>
      <c r="TT22" s="388"/>
      <c r="TU22" s="388"/>
      <c r="TV22" s="388"/>
      <c r="TW22" s="388"/>
      <c r="TX22" s="388"/>
      <c r="TY22" s="388"/>
      <c r="TZ22" s="388"/>
      <c r="UA22" s="388"/>
      <c r="UB22" s="388"/>
      <c r="UC22" s="388"/>
      <c r="UD22" s="388"/>
      <c r="UE22" s="388"/>
      <c r="UF22" s="388"/>
      <c r="UG22" s="388"/>
      <c r="UH22" s="388"/>
      <c r="UI22" s="388"/>
      <c r="UJ22" s="388"/>
      <c r="UK22" s="388"/>
      <c r="UL22" s="388"/>
      <c r="UM22" s="388"/>
      <c r="UN22" s="388"/>
      <c r="UO22" s="388"/>
      <c r="UP22" s="388"/>
      <c r="UQ22" s="388"/>
      <c r="UR22" s="388"/>
      <c r="US22" s="388"/>
      <c r="UT22" s="388"/>
      <c r="UU22" s="388"/>
      <c r="UV22" s="388"/>
      <c r="UW22" s="388"/>
      <c r="UX22" s="388"/>
      <c r="UY22" s="388"/>
      <c r="UZ22" s="388"/>
      <c r="VA22" s="388"/>
      <c r="VB22" s="388"/>
      <c r="VC22" s="388"/>
      <c r="VD22" s="388"/>
      <c r="VE22" s="388"/>
      <c r="VF22" s="388"/>
      <c r="VG22" s="388"/>
      <c r="VH22" s="388"/>
      <c r="VI22" s="388"/>
      <c r="VJ22" s="388"/>
      <c r="VK22" s="388"/>
      <c r="VL22" s="388"/>
      <c r="VM22" s="388"/>
      <c r="VN22" s="388"/>
      <c r="VO22" s="388"/>
      <c r="VP22" s="388"/>
      <c r="VQ22" s="388"/>
      <c r="VR22" s="388"/>
      <c r="VS22" s="388"/>
      <c r="VT22" s="388"/>
      <c r="VU22" s="388"/>
      <c r="VV22" s="388"/>
      <c r="VW22" s="388"/>
      <c r="VX22" s="388"/>
      <c r="VY22" s="388"/>
      <c r="VZ22" s="388"/>
      <c r="WA22" s="388"/>
      <c r="WB22" s="388"/>
      <c r="WC22" s="388"/>
      <c r="WD22" s="388"/>
      <c r="WE22" s="388"/>
      <c r="WF22" s="388"/>
      <c r="WG22" s="388"/>
      <c r="WH22" s="388"/>
      <c r="WI22" s="388"/>
      <c r="WJ22" s="388"/>
      <c r="WK22" s="388"/>
      <c r="WL22" s="388"/>
      <c r="WM22" s="388"/>
      <c r="WN22" s="388"/>
      <c r="WO22" s="388"/>
      <c r="WP22" s="388"/>
      <c r="WQ22" s="388"/>
      <c r="WR22" s="388"/>
      <c r="WS22" s="388"/>
      <c r="WT22" s="388"/>
      <c r="WU22" s="388"/>
      <c r="WV22" s="388"/>
      <c r="WW22" s="388"/>
      <c r="WX22" s="388"/>
      <c r="WY22" s="388"/>
      <c r="WZ22" s="388"/>
      <c r="XA22" s="388"/>
      <c r="XB22" s="388"/>
      <c r="XC22" s="388"/>
      <c r="XD22" s="388"/>
      <c r="XE22" s="388"/>
      <c r="XF22" s="388"/>
      <c r="XG22" s="388"/>
      <c r="XH22" s="388"/>
      <c r="XI22" s="388"/>
      <c r="XJ22" s="388"/>
      <c r="XK22" s="388"/>
      <c r="XL22" s="388"/>
      <c r="XM22" s="388"/>
      <c r="XN22" s="388"/>
      <c r="XO22" s="388"/>
      <c r="XP22" s="388"/>
      <c r="XQ22" s="388"/>
      <c r="XR22" s="388"/>
      <c r="XS22" s="388"/>
      <c r="XT22" s="388"/>
      <c r="XU22" s="388"/>
      <c r="XV22" s="388"/>
      <c r="XW22" s="388"/>
      <c r="XX22" s="388"/>
      <c r="XY22" s="388"/>
      <c r="XZ22" s="388"/>
      <c r="YA22" s="388"/>
      <c r="YB22" s="388"/>
      <c r="YC22" s="388"/>
      <c r="YD22" s="388"/>
      <c r="YE22" s="388"/>
      <c r="YF22" s="388"/>
      <c r="YG22" s="388"/>
      <c r="YH22" s="388"/>
      <c r="YI22" s="388"/>
      <c r="YJ22" s="388"/>
    </row>
    <row r="23" spans="1:660" s="389" customFormat="1" ht="20.149999999999999" customHeight="1">
      <c r="A23" s="735">
        <v>5</v>
      </c>
      <c r="B23" s="736"/>
      <c r="C23" s="736">
        <f>Résultats!V4</f>
        <v>3</v>
      </c>
      <c r="D23" s="736"/>
      <c r="E23" s="549"/>
      <c r="F23" s="729" t="str">
        <f>IF(Résultats!V36="","",Résultats!V36)</f>
        <v/>
      </c>
      <c r="G23" s="729"/>
      <c r="H23" s="730"/>
      <c r="I23" s="384"/>
      <c r="J23" s="735" t="s">
        <v>225</v>
      </c>
      <c r="K23" s="736"/>
      <c r="L23" s="736">
        <f>Résultats!AR4</f>
        <v>2</v>
      </c>
      <c r="M23" s="736"/>
      <c r="N23" s="554"/>
      <c r="O23" s="729" t="str">
        <f>IF(Résultats!AR36="","",Résultats!AR36)</f>
        <v/>
      </c>
      <c r="P23" s="729"/>
      <c r="Q23" s="730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8"/>
      <c r="AC23" s="388"/>
      <c r="AD23" s="388"/>
      <c r="AE23" s="388"/>
      <c r="AF23" s="388"/>
      <c r="AG23" s="388"/>
      <c r="AH23" s="388"/>
      <c r="AI23" s="388"/>
      <c r="AJ23" s="388"/>
      <c r="AK23" s="388"/>
      <c r="AL23" s="388"/>
      <c r="AM23" s="388"/>
      <c r="AN23" s="388"/>
      <c r="AO23" s="388"/>
      <c r="AP23" s="388"/>
      <c r="AQ23" s="388"/>
      <c r="AR23" s="388"/>
      <c r="AS23" s="388"/>
      <c r="AT23" s="388"/>
      <c r="AU23" s="388"/>
      <c r="AV23" s="388"/>
      <c r="AW23" s="388"/>
      <c r="AX23" s="388"/>
      <c r="AY23" s="388"/>
      <c r="AZ23" s="388"/>
      <c r="BA23" s="388"/>
      <c r="BB23" s="388"/>
      <c r="BC23" s="388"/>
      <c r="BD23" s="388"/>
      <c r="BE23" s="388"/>
      <c r="BF23" s="388"/>
      <c r="BG23" s="388"/>
      <c r="BH23" s="388"/>
      <c r="BI23" s="388"/>
      <c r="BJ23" s="388"/>
      <c r="BK23" s="388"/>
      <c r="BL23" s="388"/>
      <c r="BM23" s="388"/>
      <c r="BN23" s="388"/>
      <c r="BO23" s="388"/>
      <c r="BP23" s="388"/>
      <c r="BQ23" s="388"/>
      <c r="BR23" s="388"/>
      <c r="BS23" s="388"/>
      <c r="BT23" s="388"/>
      <c r="BU23" s="388"/>
      <c r="BV23" s="388"/>
      <c r="BW23" s="388"/>
      <c r="BX23" s="388"/>
      <c r="BY23" s="388"/>
      <c r="BZ23" s="388"/>
      <c r="CA23" s="388"/>
      <c r="CB23" s="388"/>
      <c r="CC23" s="388"/>
      <c r="CD23" s="388"/>
      <c r="CE23" s="388"/>
      <c r="CF23" s="388"/>
      <c r="CG23" s="388"/>
      <c r="CH23" s="388"/>
      <c r="CI23" s="388"/>
      <c r="CJ23" s="388"/>
      <c r="CK23" s="388"/>
      <c r="CL23" s="388"/>
      <c r="CM23" s="388"/>
      <c r="CN23" s="388"/>
      <c r="CO23" s="388"/>
      <c r="CP23" s="388"/>
      <c r="CQ23" s="388"/>
      <c r="CR23" s="388"/>
      <c r="CS23" s="388"/>
      <c r="CT23" s="388"/>
      <c r="CU23" s="388"/>
      <c r="CV23" s="388"/>
      <c r="CW23" s="388"/>
      <c r="CX23" s="388"/>
      <c r="CY23" s="388"/>
      <c r="CZ23" s="388"/>
      <c r="DA23" s="388"/>
      <c r="DB23" s="388"/>
      <c r="DC23" s="388"/>
      <c r="DD23" s="388"/>
      <c r="DE23" s="388"/>
      <c r="DF23" s="388"/>
      <c r="DG23" s="388"/>
      <c r="DH23" s="388"/>
      <c r="DI23" s="388"/>
      <c r="DJ23" s="388"/>
      <c r="DK23" s="388"/>
      <c r="DL23" s="388"/>
      <c r="DM23" s="388"/>
      <c r="DN23" s="388"/>
      <c r="DO23" s="388"/>
      <c r="DP23" s="388"/>
      <c r="DQ23" s="388"/>
      <c r="DR23" s="388"/>
      <c r="DS23" s="388"/>
      <c r="DT23" s="388"/>
      <c r="DU23" s="388"/>
      <c r="DV23" s="388"/>
      <c r="DW23" s="388"/>
      <c r="DX23" s="388"/>
      <c r="DY23" s="388"/>
      <c r="DZ23" s="388"/>
      <c r="EA23" s="388"/>
      <c r="EB23" s="388"/>
      <c r="EC23" s="388"/>
      <c r="ED23" s="388"/>
      <c r="EE23" s="388"/>
      <c r="EF23" s="388"/>
      <c r="EG23" s="388"/>
      <c r="EH23" s="388"/>
      <c r="EI23" s="388"/>
      <c r="EJ23" s="388"/>
      <c r="EK23" s="388"/>
      <c r="EL23" s="388"/>
      <c r="EM23" s="388"/>
      <c r="EN23" s="388"/>
      <c r="EO23" s="388"/>
      <c r="EP23" s="388"/>
      <c r="EQ23" s="388"/>
      <c r="ER23" s="388"/>
      <c r="ES23" s="388"/>
      <c r="ET23" s="388"/>
      <c r="EU23" s="388"/>
      <c r="EV23" s="388"/>
      <c r="EW23" s="388"/>
      <c r="EX23" s="388"/>
      <c r="EY23" s="388"/>
      <c r="EZ23" s="388"/>
      <c r="FA23" s="388"/>
      <c r="FB23" s="388"/>
      <c r="FC23" s="388"/>
      <c r="FD23" s="388"/>
      <c r="FE23" s="388"/>
      <c r="FF23" s="388"/>
      <c r="FG23" s="388"/>
      <c r="FH23" s="388"/>
      <c r="FI23" s="388"/>
      <c r="FJ23" s="388"/>
      <c r="FK23" s="388"/>
      <c r="FL23" s="388"/>
      <c r="FM23" s="388"/>
      <c r="FN23" s="388"/>
      <c r="FO23" s="388"/>
      <c r="FP23" s="388"/>
      <c r="FQ23" s="388"/>
      <c r="FR23" s="388"/>
      <c r="FS23" s="388"/>
      <c r="FT23" s="388"/>
      <c r="FU23" s="388"/>
      <c r="FV23" s="388"/>
      <c r="FW23" s="388"/>
      <c r="FX23" s="388"/>
      <c r="FY23" s="388"/>
      <c r="FZ23" s="388"/>
      <c r="GA23" s="388"/>
      <c r="GB23" s="388"/>
      <c r="GC23" s="388"/>
      <c r="GD23" s="388"/>
      <c r="GE23" s="388"/>
      <c r="GF23" s="388"/>
      <c r="GG23" s="388"/>
      <c r="GH23" s="388"/>
      <c r="GI23" s="388"/>
      <c r="GJ23" s="388"/>
      <c r="GK23" s="388"/>
      <c r="GL23" s="388"/>
      <c r="GM23" s="388"/>
      <c r="GN23" s="388"/>
      <c r="GO23" s="388"/>
      <c r="GP23" s="388"/>
      <c r="GQ23" s="388"/>
      <c r="GR23" s="388"/>
      <c r="GS23" s="388"/>
      <c r="GT23" s="388"/>
      <c r="GU23" s="388"/>
      <c r="GV23" s="388"/>
      <c r="GW23" s="388"/>
      <c r="GX23" s="388"/>
      <c r="GY23" s="388"/>
      <c r="GZ23" s="388"/>
      <c r="HA23" s="388"/>
      <c r="HB23" s="388"/>
      <c r="HC23" s="388"/>
      <c r="HD23" s="388"/>
      <c r="HE23" s="388"/>
      <c r="HF23" s="388"/>
      <c r="HG23" s="388"/>
      <c r="HH23" s="388"/>
      <c r="HI23" s="388"/>
      <c r="HJ23" s="388"/>
      <c r="HK23" s="388"/>
      <c r="HL23" s="388"/>
      <c r="HM23" s="388"/>
      <c r="HN23" s="388"/>
      <c r="HO23" s="388"/>
      <c r="HP23" s="388"/>
      <c r="HQ23" s="388"/>
      <c r="HR23" s="388"/>
      <c r="HS23" s="388"/>
      <c r="HT23" s="388"/>
      <c r="HU23" s="388"/>
      <c r="HV23" s="388"/>
      <c r="HW23" s="388"/>
      <c r="HX23" s="388"/>
      <c r="HY23" s="388"/>
      <c r="HZ23" s="388"/>
      <c r="IA23" s="388"/>
      <c r="IB23" s="388"/>
      <c r="IC23" s="388"/>
      <c r="ID23" s="388"/>
      <c r="IE23" s="388"/>
      <c r="IF23" s="388"/>
      <c r="IG23" s="388"/>
      <c r="IH23" s="388"/>
      <c r="II23" s="388"/>
      <c r="IJ23" s="388"/>
      <c r="IK23" s="388"/>
      <c r="IL23" s="388"/>
      <c r="IM23" s="388"/>
      <c r="IN23" s="388"/>
      <c r="IO23" s="388"/>
      <c r="IP23" s="388"/>
      <c r="IQ23" s="388"/>
      <c r="IR23" s="388"/>
      <c r="IS23" s="388"/>
      <c r="IT23" s="388"/>
      <c r="IU23" s="388"/>
      <c r="IV23" s="388"/>
      <c r="IW23" s="388"/>
      <c r="IX23" s="388"/>
      <c r="IY23" s="388"/>
      <c r="IZ23" s="388"/>
      <c r="JA23" s="388"/>
      <c r="JB23" s="388"/>
      <c r="JC23" s="388"/>
      <c r="JD23" s="388"/>
      <c r="JE23" s="388"/>
      <c r="JF23" s="388"/>
      <c r="JG23" s="388"/>
      <c r="JH23" s="388"/>
      <c r="JI23" s="388"/>
      <c r="JJ23" s="388"/>
      <c r="JK23" s="388"/>
      <c r="JL23" s="388"/>
      <c r="JM23" s="388"/>
      <c r="JN23" s="388"/>
      <c r="JO23" s="388"/>
      <c r="JP23" s="388"/>
      <c r="JQ23" s="388"/>
      <c r="JR23" s="388"/>
      <c r="JS23" s="388"/>
      <c r="JT23" s="388"/>
      <c r="JU23" s="388"/>
      <c r="JV23" s="388"/>
      <c r="JW23" s="388"/>
      <c r="JX23" s="388"/>
      <c r="JY23" s="388"/>
      <c r="JZ23" s="388"/>
      <c r="KA23" s="388"/>
      <c r="KB23" s="388"/>
      <c r="KC23" s="388"/>
      <c r="KD23" s="388"/>
      <c r="KE23" s="388"/>
      <c r="KF23" s="388"/>
      <c r="KG23" s="388"/>
      <c r="KH23" s="388"/>
      <c r="KI23" s="388"/>
      <c r="KJ23" s="388"/>
      <c r="KK23" s="388"/>
      <c r="KL23" s="388"/>
      <c r="KM23" s="388"/>
      <c r="KN23" s="388"/>
      <c r="KO23" s="388"/>
      <c r="KP23" s="388"/>
      <c r="KQ23" s="388"/>
      <c r="KR23" s="388"/>
      <c r="KS23" s="388"/>
      <c r="KT23" s="388"/>
      <c r="KU23" s="388"/>
      <c r="KV23" s="388"/>
      <c r="KW23" s="388"/>
      <c r="KX23" s="388"/>
      <c r="KY23" s="388"/>
      <c r="KZ23" s="388"/>
      <c r="LA23" s="388"/>
      <c r="LB23" s="388"/>
      <c r="LC23" s="388"/>
      <c r="LD23" s="388"/>
      <c r="LE23" s="388"/>
      <c r="LF23" s="388"/>
      <c r="LG23" s="388"/>
      <c r="LH23" s="388"/>
      <c r="LI23" s="388"/>
      <c r="LJ23" s="388"/>
      <c r="LK23" s="388"/>
      <c r="LL23" s="388"/>
      <c r="LM23" s="388"/>
      <c r="LN23" s="388"/>
      <c r="LO23" s="388"/>
      <c r="LP23" s="388"/>
      <c r="LQ23" s="388"/>
      <c r="LR23" s="388"/>
      <c r="LS23" s="388"/>
      <c r="LT23" s="388"/>
      <c r="LU23" s="388"/>
      <c r="LV23" s="388"/>
      <c r="LW23" s="388"/>
      <c r="LX23" s="388"/>
      <c r="LY23" s="388"/>
      <c r="LZ23" s="388"/>
      <c r="MA23" s="388"/>
      <c r="MB23" s="388"/>
      <c r="MC23" s="388"/>
      <c r="MD23" s="388"/>
      <c r="ME23" s="388"/>
      <c r="MF23" s="388"/>
      <c r="MG23" s="388"/>
      <c r="MH23" s="388"/>
      <c r="MI23" s="388"/>
      <c r="MJ23" s="388"/>
      <c r="MK23" s="388"/>
      <c r="ML23" s="388"/>
      <c r="MM23" s="388"/>
      <c r="MN23" s="388"/>
      <c r="MO23" s="388"/>
      <c r="MP23" s="388"/>
      <c r="MQ23" s="388"/>
      <c r="MR23" s="388"/>
      <c r="MS23" s="388"/>
      <c r="MT23" s="388"/>
      <c r="MU23" s="388"/>
      <c r="MV23" s="388"/>
      <c r="MW23" s="388"/>
      <c r="MX23" s="388"/>
      <c r="MY23" s="388"/>
      <c r="MZ23" s="388"/>
      <c r="NA23" s="388"/>
      <c r="NB23" s="388"/>
      <c r="NC23" s="388"/>
      <c r="ND23" s="388"/>
      <c r="NE23" s="388"/>
      <c r="NF23" s="388"/>
      <c r="NG23" s="388"/>
      <c r="NH23" s="388"/>
      <c r="NI23" s="388"/>
      <c r="NJ23" s="388"/>
      <c r="NK23" s="388"/>
      <c r="NL23" s="388"/>
      <c r="NM23" s="388"/>
      <c r="NN23" s="388"/>
      <c r="NO23" s="388"/>
      <c r="NP23" s="388"/>
      <c r="NQ23" s="388"/>
      <c r="NR23" s="388"/>
      <c r="NS23" s="388"/>
      <c r="NT23" s="388"/>
      <c r="NU23" s="388"/>
      <c r="NV23" s="388"/>
      <c r="NW23" s="388"/>
      <c r="NX23" s="388"/>
      <c r="NY23" s="388"/>
      <c r="NZ23" s="388"/>
      <c r="OA23" s="388"/>
      <c r="OB23" s="388"/>
      <c r="OC23" s="388"/>
      <c r="OD23" s="388"/>
      <c r="OE23" s="388"/>
      <c r="OF23" s="388"/>
      <c r="OG23" s="388"/>
      <c r="OH23" s="388"/>
      <c r="OI23" s="388"/>
      <c r="OJ23" s="388"/>
      <c r="OK23" s="388"/>
      <c r="OL23" s="388"/>
      <c r="OM23" s="388"/>
      <c r="ON23" s="388"/>
      <c r="OO23" s="388"/>
      <c r="OP23" s="388"/>
      <c r="OQ23" s="388"/>
      <c r="OR23" s="388"/>
      <c r="OS23" s="388"/>
      <c r="OT23" s="388"/>
      <c r="OU23" s="388"/>
      <c r="OV23" s="388"/>
      <c r="OW23" s="388"/>
      <c r="OX23" s="388"/>
      <c r="OY23" s="388"/>
      <c r="OZ23" s="388"/>
      <c r="PA23" s="388"/>
      <c r="PB23" s="388"/>
      <c r="PC23" s="388"/>
      <c r="PD23" s="388"/>
      <c r="PE23" s="388"/>
      <c r="PF23" s="388"/>
      <c r="PG23" s="388"/>
      <c r="PH23" s="388"/>
      <c r="PI23" s="388"/>
      <c r="PJ23" s="388"/>
      <c r="PK23" s="388"/>
      <c r="PL23" s="388"/>
      <c r="PM23" s="388"/>
      <c r="PN23" s="388"/>
      <c r="PO23" s="388"/>
      <c r="PP23" s="388"/>
      <c r="PQ23" s="388"/>
      <c r="PR23" s="388"/>
      <c r="PS23" s="388"/>
      <c r="PT23" s="388"/>
      <c r="PU23" s="388"/>
      <c r="PV23" s="388"/>
      <c r="PW23" s="388"/>
      <c r="PX23" s="388"/>
      <c r="PY23" s="388"/>
      <c r="PZ23" s="388"/>
      <c r="QA23" s="388"/>
      <c r="QB23" s="388"/>
      <c r="QC23" s="388"/>
      <c r="QD23" s="388"/>
      <c r="QE23" s="388"/>
      <c r="QF23" s="388"/>
      <c r="QG23" s="388"/>
      <c r="QH23" s="388"/>
      <c r="QI23" s="388"/>
      <c r="QJ23" s="388"/>
      <c r="QK23" s="388"/>
      <c r="QL23" s="388"/>
      <c r="QM23" s="388"/>
      <c r="QN23" s="388"/>
      <c r="QO23" s="388"/>
      <c r="QP23" s="388"/>
      <c r="QQ23" s="388"/>
      <c r="QR23" s="388"/>
      <c r="QS23" s="388"/>
      <c r="QT23" s="388"/>
      <c r="QU23" s="388"/>
      <c r="QV23" s="388"/>
      <c r="QW23" s="388"/>
      <c r="QX23" s="388"/>
      <c r="QY23" s="388"/>
      <c r="QZ23" s="388"/>
      <c r="RA23" s="388"/>
      <c r="RB23" s="388"/>
      <c r="RC23" s="388"/>
      <c r="RD23" s="388"/>
      <c r="RE23" s="388"/>
      <c r="RF23" s="388"/>
      <c r="RG23" s="388"/>
      <c r="RH23" s="388"/>
      <c r="RI23" s="388"/>
      <c r="RJ23" s="388"/>
      <c r="RK23" s="388"/>
      <c r="RL23" s="388"/>
      <c r="RM23" s="388"/>
      <c r="RN23" s="388"/>
      <c r="RO23" s="388"/>
      <c r="RP23" s="388"/>
      <c r="RQ23" s="388"/>
      <c r="RR23" s="388"/>
      <c r="RS23" s="388"/>
      <c r="RT23" s="388"/>
      <c r="RU23" s="388"/>
      <c r="RV23" s="388"/>
      <c r="RW23" s="388"/>
      <c r="RX23" s="388"/>
      <c r="RY23" s="388"/>
      <c r="RZ23" s="388"/>
      <c r="SA23" s="388"/>
      <c r="SB23" s="388"/>
      <c r="SC23" s="388"/>
      <c r="SD23" s="388"/>
      <c r="SE23" s="388"/>
      <c r="SF23" s="388"/>
      <c r="SG23" s="388"/>
      <c r="SH23" s="388"/>
      <c r="SI23" s="388"/>
      <c r="SJ23" s="388"/>
      <c r="SK23" s="388"/>
      <c r="SL23" s="388"/>
      <c r="SM23" s="388"/>
      <c r="SN23" s="388"/>
      <c r="SO23" s="388"/>
      <c r="SP23" s="388"/>
      <c r="SQ23" s="388"/>
      <c r="SR23" s="388"/>
      <c r="SS23" s="388"/>
      <c r="ST23" s="388"/>
      <c r="SU23" s="388"/>
      <c r="SV23" s="388"/>
      <c r="SW23" s="388"/>
      <c r="SX23" s="388"/>
      <c r="SY23" s="388"/>
      <c r="SZ23" s="388"/>
      <c r="TA23" s="388"/>
      <c r="TB23" s="388"/>
      <c r="TC23" s="388"/>
      <c r="TD23" s="388"/>
      <c r="TE23" s="388"/>
      <c r="TF23" s="388"/>
      <c r="TG23" s="388"/>
      <c r="TH23" s="388"/>
      <c r="TI23" s="388"/>
      <c r="TJ23" s="388"/>
      <c r="TK23" s="388"/>
      <c r="TL23" s="388"/>
      <c r="TM23" s="388"/>
      <c r="TN23" s="388"/>
      <c r="TO23" s="388"/>
      <c r="TP23" s="388"/>
      <c r="TQ23" s="388"/>
      <c r="TR23" s="388"/>
      <c r="TS23" s="388"/>
      <c r="TT23" s="388"/>
      <c r="TU23" s="388"/>
      <c r="TV23" s="388"/>
      <c r="TW23" s="388"/>
      <c r="TX23" s="388"/>
      <c r="TY23" s="388"/>
      <c r="TZ23" s="388"/>
      <c r="UA23" s="388"/>
      <c r="UB23" s="388"/>
      <c r="UC23" s="388"/>
      <c r="UD23" s="388"/>
      <c r="UE23" s="388"/>
      <c r="UF23" s="388"/>
      <c r="UG23" s="388"/>
      <c r="UH23" s="388"/>
      <c r="UI23" s="388"/>
      <c r="UJ23" s="388"/>
      <c r="UK23" s="388"/>
      <c r="UL23" s="388"/>
      <c r="UM23" s="388"/>
      <c r="UN23" s="388"/>
      <c r="UO23" s="388"/>
      <c r="UP23" s="388"/>
      <c r="UQ23" s="388"/>
      <c r="UR23" s="388"/>
      <c r="US23" s="388"/>
      <c r="UT23" s="388"/>
      <c r="UU23" s="388"/>
      <c r="UV23" s="388"/>
      <c r="UW23" s="388"/>
      <c r="UX23" s="388"/>
      <c r="UY23" s="388"/>
      <c r="UZ23" s="388"/>
      <c r="VA23" s="388"/>
      <c r="VB23" s="388"/>
      <c r="VC23" s="388"/>
      <c r="VD23" s="388"/>
      <c r="VE23" s="388"/>
      <c r="VF23" s="388"/>
      <c r="VG23" s="388"/>
      <c r="VH23" s="388"/>
      <c r="VI23" s="388"/>
      <c r="VJ23" s="388"/>
      <c r="VK23" s="388"/>
      <c r="VL23" s="388"/>
      <c r="VM23" s="388"/>
      <c r="VN23" s="388"/>
      <c r="VO23" s="388"/>
      <c r="VP23" s="388"/>
      <c r="VQ23" s="388"/>
      <c r="VR23" s="388"/>
      <c r="VS23" s="388"/>
      <c r="VT23" s="388"/>
      <c r="VU23" s="388"/>
      <c r="VV23" s="388"/>
      <c r="VW23" s="388"/>
      <c r="VX23" s="388"/>
      <c r="VY23" s="388"/>
      <c r="VZ23" s="388"/>
      <c r="WA23" s="388"/>
      <c r="WB23" s="388"/>
      <c r="WC23" s="388"/>
      <c r="WD23" s="388"/>
      <c r="WE23" s="388"/>
      <c r="WF23" s="388"/>
      <c r="WG23" s="388"/>
      <c r="WH23" s="388"/>
      <c r="WI23" s="388"/>
      <c r="WJ23" s="388"/>
      <c r="WK23" s="388"/>
      <c r="WL23" s="388"/>
      <c r="WM23" s="388"/>
      <c r="WN23" s="388"/>
      <c r="WO23" s="388"/>
      <c r="WP23" s="388"/>
      <c r="WQ23" s="388"/>
      <c r="WR23" s="388"/>
      <c r="WS23" s="388"/>
      <c r="WT23" s="388"/>
      <c r="WU23" s="388"/>
      <c r="WV23" s="388"/>
      <c r="WW23" s="388"/>
      <c r="WX23" s="388"/>
      <c r="WY23" s="388"/>
      <c r="WZ23" s="388"/>
      <c r="XA23" s="388"/>
      <c r="XB23" s="388"/>
      <c r="XC23" s="388"/>
      <c r="XD23" s="388"/>
      <c r="XE23" s="388"/>
      <c r="XF23" s="388"/>
      <c r="XG23" s="388"/>
      <c r="XH23" s="388"/>
      <c r="XI23" s="388"/>
      <c r="XJ23" s="388"/>
      <c r="XK23" s="388"/>
      <c r="XL23" s="388"/>
      <c r="XM23" s="388"/>
      <c r="XN23" s="388"/>
      <c r="XO23" s="388"/>
      <c r="XP23" s="388"/>
      <c r="XQ23" s="388"/>
      <c r="XR23" s="388"/>
      <c r="XS23" s="388"/>
      <c r="XT23" s="388"/>
      <c r="XU23" s="388"/>
      <c r="XV23" s="388"/>
      <c r="XW23" s="388"/>
      <c r="XX23" s="388"/>
      <c r="XY23" s="388"/>
      <c r="XZ23" s="388"/>
      <c r="YA23" s="388"/>
      <c r="YB23" s="388"/>
      <c r="YC23" s="388"/>
      <c r="YD23" s="388"/>
      <c r="YE23" s="388"/>
      <c r="YF23" s="388"/>
      <c r="YG23" s="388"/>
      <c r="YH23" s="388"/>
      <c r="YI23" s="388"/>
      <c r="YJ23" s="388"/>
    </row>
    <row r="24" spans="1:660" s="386" customFormat="1" ht="20.149999999999999" customHeight="1">
      <c r="A24" s="731">
        <v>10</v>
      </c>
      <c r="B24" s="732"/>
      <c r="C24" s="732">
        <f>Résultats!W4</f>
        <v>1</v>
      </c>
      <c r="D24" s="732"/>
      <c r="E24" s="383"/>
      <c r="F24" s="739" t="str">
        <f>IF(Résultats!W36="","",Résultats!W36)</f>
        <v/>
      </c>
      <c r="G24" s="739"/>
      <c r="H24" s="740"/>
      <c r="I24" s="384"/>
      <c r="J24" s="731"/>
      <c r="K24" s="732"/>
      <c r="L24" s="732"/>
      <c r="M24" s="732"/>
      <c r="N24" s="551"/>
      <c r="O24" s="739"/>
      <c r="P24" s="739"/>
      <c r="Q24" s="740"/>
      <c r="R24" s="385"/>
      <c r="S24" s="38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5"/>
      <c r="AW24" s="385"/>
      <c r="AX24" s="385"/>
      <c r="AY24" s="385"/>
      <c r="AZ24" s="385"/>
      <c r="BA24" s="385"/>
      <c r="BB24" s="385"/>
      <c r="BC24" s="385"/>
      <c r="BD24" s="385"/>
      <c r="BE24" s="385"/>
      <c r="BF24" s="385"/>
      <c r="BG24" s="385"/>
      <c r="BH24" s="385"/>
      <c r="BI24" s="385"/>
      <c r="BJ24" s="385"/>
      <c r="BK24" s="385"/>
      <c r="BL24" s="385"/>
      <c r="BM24" s="385"/>
      <c r="BN24" s="385"/>
      <c r="BO24" s="385"/>
      <c r="BP24" s="385"/>
      <c r="BQ24" s="385"/>
      <c r="BR24" s="385"/>
      <c r="BS24" s="385"/>
      <c r="BT24" s="385"/>
      <c r="BU24" s="385"/>
      <c r="BV24" s="385"/>
      <c r="BW24" s="385"/>
      <c r="BX24" s="385"/>
      <c r="BY24" s="385"/>
      <c r="BZ24" s="385"/>
      <c r="CA24" s="385"/>
      <c r="CB24" s="385"/>
      <c r="CC24" s="385"/>
      <c r="CD24" s="385"/>
      <c r="CE24" s="385"/>
      <c r="CF24" s="385"/>
      <c r="CG24" s="385"/>
      <c r="CH24" s="385"/>
      <c r="CI24" s="385"/>
      <c r="CJ24" s="385"/>
      <c r="CK24" s="385"/>
      <c r="CL24" s="385"/>
      <c r="CM24" s="385"/>
      <c r="CN24" s="385"/>
      <c r="CO24" s="385"/>
      <c r="CP24" s="385"/>
      <c r="CQ24" s="385"/>
      <c r="CR24" s="385"/>
      <c r="CS24" s="385"/>
      <c r="CT24" s="385"/>
      <c r="CU24" s="385"/>
      <c r="CV24" s="385"/>
      <c r="CW24" s="385"/>
      <c r="CX24" s="385"/>
      <c r="CY24" s="385"/>
      <c r="CZ24" s="385"/>
      <c r="DA24" s="385"/>
      <c r="DB24" s="385"/>
      <c r="DC24" s="385"/>
      <c r="DD24" s="385"/>
      <c r="DE24" s="385"/>
      <c r="DF24" s="385"/>
      <c r="DG24" s="385"/>
      <c r="DH24" s="385"/>
      <c r="DI24" s="385"/>
      <c r="DJ24" s="385"/>
      <c r="DK24" s="385"/>
      <c r="DL24" s="385"/>
      <c r="DM24" s="385"/>
      <c r="DN24" s="385"/>
      <c r="DO24" s="385"/>
      <c r="DP24" s="385"/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385"/>
      <c r="EB24" s="385"/>
      <c r="EC24" s="385"/>
      <c r="ED24" s="385"/>
      <c r="EE24" s="385"/>
      <c r="EF24" s="385"/>
      <c r="EG24" s="385"/>
      <c r="EH24" s="385"/>
      <c r="EI24" s="385"/>
      <c r="EJ24" s="385"/>
      <c r="EK24" s="385"/>
      <c r="EL24" s="385"/>
      <c r="EM24" s="385"/>
      <c r="EN24" s="385"/>
      <c r="EO24" s="385"/>
      <c r="EP24" s="385"/>
      <c r="EQ24" s="385"/>
      <c r="ER24" s="385"/>
      <c r="ES24" s="385"/>
      <c r="ET24" s="385"/>
      <c r="EU24" s="385"/>
      <c r="EV24" s="385"/>
      <c r="EW24" s="385"/>
      <c r="EX24" s="385"/>
      <c r="EY24" s="385"/>
      <c r="EZ24" s="385"/>
      <c r="FA24" s="385"/>
      <c r="FB24" s="385"/>
      <c r="FC24" s="385"/>
      <c r="FD24" s="385"/>
      <c r="FE24" s="385"/>
      <c r="FF24" s="385"/>
      <c r="FG24" s="385"/>
      <c r="FH24" s="385"/>
      <c r="FI24" s="385"/>
      <c r="FJ24" s="385"/>
      <c r="FK24" s="385"/>
      <c r="FL24" s="385"/>
      <c r="FM24" s="385"/>
      <c r="FN24" s="385"/>
      <c r="FO24" s="385"/>
      <c r="FP24" s="385"/>
      <c r="FQ24" s="385"/>
      <c r="FR24" s="385"/>
      <c r="FS24" s="385"/>
      <c r="FT24" s="385"/>
      <c r="FU24" s="385"/>
      <c r="FV24" s="385"/>
      <c r="FW24" s="385"/>
      <c r="FX24" s="385"/>
      <c r="FY24" s="385"/>
      <c r="FZ24" s="385"/>
      <c r="GA24" s="385"/>
      <c r="GB24" s="385"/>
      <c r="GC24" s="385"/>
      <c r="GD24" s="385"/>
      <c r="GE24" s="385"/>
      <c r="GF24" s="385"/>
      <c r="GG24" s="385"/>
      <c r="GH24" s="385"/>
      <c r="GI24" s="385"/>
      <c r="GJ24" s="385"/>
      <c r="GK24" s="385"/>
      <c r="GL24" s="385"/>
      <c r="GM24" s="385"/>
      <c r="GN24" s="385"/>
      <c r="GO24" s="385"/>
      <c r="GP24" s="385"/>
      <c r="GQ24" s="385"/>
      <c r="GR24" s="385"/>
      <c r="GS24" s="385"/>
      <c r="GT24" s="385"/>
      <c r="GU24" s="385"/>
      <c r="GV24" s="385"/>
      <c r="GW24" s="385"/>
      <c r="GX24" s="385"/>
      <c r="GY24" s="385"/>
      <c r="GZ24" s="385"/>
      <c r="HA24" s="385"/>
      <c r="HB24" s="385"/>
      <c r="HC24" s="385"/>
      <c r="HD24" s="385"/>
      <c r="HE24" s="385"/>
      <c r="HF24" s="385"/>
      <c r="HG24" s="385"/>
      <c r="HH24" s="385"/>
      <c r="HI24" s="385"/>
      <c r="HJ24" s="385"/>
      <c r="HK24" s="385"/>
      <c r="HL24" s="385"/>
      <c r="HM24" s="385"/>
      <c r="HN24" s="385"/>
      <c r="HO24" s="385"/>
      <c r="HP24" s="385"/>
      <c r="HQ24" s="385"/>
      <c r="HR24" s="385"/>
      <c r="HS24" s="385"/>
      <c r="HT24" s="385"/>
      <c r="HU24" s="385"/>
      <c r="HV24" s="385"/>
      <c r="HW24" s="385"/>
      <c r="HX24" s="385"/>
      <c r="HY24" s="385"/>
      <c r="HZ24" s="385"/>
      <c r="IA24" s="385"/>
      <c r="IB24" s="385"/>
      <c r="IC24" s="385"/>
      <c r="ID24" s="385"/>
      <c r="IE24" s="385"/>
      <c r="IF24" s="385"/>
      <c r="IG24" s="385"/>
      <c r="IH24" s="385"/>
      <c r="II24" s="385"/>
      <c r="IJ24" s="385"/>
      <c r="IK24" s="385"/>
      <c r="IL24" s="385"/>
      <c r="IM24" s="385"/>
      <c r="IN24" s="385"/>
      <c r="IO24" s="385"/>
      <c r="IP24" s="385"/>
      <c r="IQ24" s="385"/>
      <c r="IR24" s="385"/>
      <c r="IS24" s="385"/>
      <c r="IT24" s="385"/>
      <c r="IU24" s="385"/>
      <c r="IV24" s="385"/>
      <c r="IW24" s="385"/>
      <c r="IX24" s="385"/>
      <c r="IY24" s="385"/>
      <c r="IZ24" s="385"/>
      <c r="JA24" s="385"/>
      <c r="JB24" s="385"/>
      <c r="JC24" s="385"/>
      <c r="JD24" s="385"/>
      <c r="JE24" s="385"/>
      <c r="JF24" s="385"/>
      <c r="JG24" s="385"/>
      <c r="JH24" s="385"/>
      <c r="JI24" s="385"/>
      <c r="JJ24" s="385"/>
      <c r="JK24" s="385"/>
      <c r="JL24" s="385"/>
      <c r="JM24" s="385"/>
      <c r="JN24" s="385"/>
      <c r="JO24" s="385"/>
      <c r="JP24" s="385"/>
      <c r="JQ24" s="385"/>
      <c r="JR24" s="385"/>
      <c r="JS24" s="385"/>
      <c r="JT24" s="385"/>
      <c r="JU24" s="385"/>
      <c r="JV24" s="385"/>
      <c r="JW24" s="385"/>
      <c r="JX24" s="385"/>
      <c r="JY24" s="385"/>
      <c r="JZ24" s="385"/>
      <c r="KA24" s="385"/>
      <c r="KB24" s="385"/>
      <c r="KC24" s="385"/>
      <c r="KD24" s="385"/>
      <c r="KE24" s="385"/>
      <c r="KF24" s="385"/>
      <c r="KG24" s="385"/>
      <c r="KH24" s="385"/>
      <c r="KI24" s="385"/>
      <c r="KJ24" s="385"/>
      <c r="KK24" s="385"/>
      <c r="KL24" s="385"/>
      <c r="KM24" s="385"/>
      <c r="KN24" s="385"/>
      <c r="KO24" s="385"/>
      <c r="KP24" s="385"/>
      <c r="KQ24" s="385"/>
      <c r="KR24" s="385"/>
      <c r="KS24" s="385"/>
      <c r="KT24" s="385"/>
      <c r="KU24" s="385"/>
      <c r="KV24" s="385"/>
      <c r="KW24" s="385"/>
      <c r="KX24" s="385"/>
      <c r="KY24" s="385"/>
      <c r="KZ24" s="385"/>
      <c r="LA24" s="385"/>
      <c r="LB24" s="385"/>
      <c r="LC24" s="385"/>
      <c r="LD24" s="385"/>
      <c r="LE24" s="385"/>
      <c r="LF24" s="385"/>
      <c r="LG24" s="385"/>
      <c r="LH24" s="385"/>
      <c r="LI24" s="385"/>
      <c r="LJ24" s="385"/>
      <c r="LK24" s="385"/>
      <c r="LL24" s="385"/>
      <c r="LM24" s="385"/>
      <c r="LN24" s="385"/>
      <c r="LO24" s="385"/>
      <c r="LP24" s="385"/>
      <c r="LQ24" s="385"/>
      <c r="LR24" s="385"/>
      <c r="LS24" s="385"/>
      <c r="LT24" s="385"/>
      <c r="LU24" s="385"/>
      <c r="LV24" s="385"/>
      <c r="LW24" s="385"/>
      <c r="LX24" s="385"/>
      <c r="LY24" s="385"/>
      <c r="LZ24" s="385"/>
      <c r="MA24" s="385"/>
      <c r="MB24" s="385"/>
      <c r="MC24" s="385"/>
      <c r="MD24" s="385"/>
      <c r="ME24" s="385"/>
      <c r="MF24" s="385"/>
      <c r="MG24" s="385"/>
      <c r="MH24" s="385"/>
      <c r="MI24" s="385"/>
      <c r="MJ24" s="385"/>
      <c r="MK24" s="385"/>
      <c r="ML24" s="385"/>
      <c r="MM24" s="385"/>
      <c r="MN24" s="385"/>
      <c r="MO24" s="385"/>
      <c r="MP24" s="385"/>
      <c r="MQ24" s="385"/>
      <c r="MR24" s="385"/>
      <c r="MS24" s="385"/>
      <c r="MT24" s="385"/>
      <c r="MU24" s="385"/>
      <c r="MV24" s="385"/>
      <c r="MW24" s="385"/>
      <c r="MX24" s="385"/>
      <c r="MY24" s="385"/>
      <c r="MZ24" s="385"/>
      <c r="NA24" s="385"/>
      <c r="NB24" s="385"/>
      <c r="NC24" s="385"/>
      <c r="ND24" s="385"/>
      <c r="NE24" s="385"/>
      <c r="NF24" s="385"/>
      <c r="NG24" s="385"/>
      <c r="NH24" s="385"/>
      <c r="NI24" s="385"/>
      <c r="NJ24" s="385"/>
      <c r="NK24" s="385"/>
      <c r="NL24" s="385"/>
      <c r="NM24" s="385"/>
      <c r="NN24" s="385"/>
      <c r="NO24" s="385"/>
      <c r="NP24" s="385"/>
      <c r="NQ24" s="385"/>
      <c r="NR24" s="385"/>
      <c r="NS24" s="385"/>
      <c r="NT24" s="385"/>
      <c r="NU24" s="385"/>
      <c r="NV24" s="385"/>
      <c r="NW24" s="385"/>
      <c r="NX24" s="385"/>
      <c r="NY24" s="385"/>
      <c r="NZ24" s="385"/>
      <c r="OA24" s="385"/>
      <c r="OB24" s="385"/>
      <c r="OC24" s="385"/>
      <c r="OD24" s="385"/>
      <c r="OE24" s="385"/>
      <c r="OF24" s="385"/>
      <c r="OG24" s="385"/>
      <c r="OH24" s="385"/>
      <c r="OI24" s="385"/>
      <c r="OJ24" s="385"/>
      <c r="OK24" s="385"/>
      <c r="OL24" s="385"/>
      <c r="OM24" s="385"/>
      <c r="ON24" s="385"/>
      <c r="OO24" s="385"/>
      <c r="OP24" s="385"/>
      <c r="OQ24" s="385"/>
      <c r="OR24" s="385"/>
      <c r="OS24" s="385"/>
      <c r="OT24" s="385"/>
      <c r="OU24" s="385"/>
      <c r="OV24" s="385"/>
      <c r="OW24" s="385"/>
      <c r="OX24" s="385"/>
      <c r="OY24" s="385"/>
      <c r="OZ24" s="385"/>
      <c r="PA24" s="385"/>
      <c r="PB24" s="385"/>
      <c r="PC24" s="385"/>
      <c r="PD24" s="385"/>
      <c r="PE24" s="385"/>
      <c r="PF24" s="385"/>
      <c r="PG24" s="385"/>
      <c r="PH24" s="385"/>
      <c r="PI24" s="385"/>
      <c r="PJ24" s="385"/>
      <c r="PK24" s="385"/>
      <c r="PL24" s="385"/>
      <c r="PM24" s="385"/>
      <c r="PN24" s="385"/>
      <c r="PO24" s="385"/>
      <c r="PP24" s="385"/>
      <c r="PQ24" s="385"/>
      <c r="PR24" s="385"/>
      <c r="PS24" s="385"/>
      <c r="PT24" s="385"/>
      <c r="PU24" s="385"/>
      <c r="PV24" s="385"/>
      <c r="PW24" s="385"/>
      <c r="PX24" s="385"/>
      <c r="PY24" s="385"/>
      <c r="PZ24" s="385"/>
      <c r="QA24" s="385"/>
      <c r="QB24" s="385"/>
      <c r="QC24" s="385"/>
      <c r="QD24" s="385"/>
      <c r="QE24" s="385"/>
      <c r="QF24" s="385"/>
      <c r="QG24" s="385"/>
      <c r="QH24" s="385"/>
      <c r="QI24" s="385"/>
      <c r="QJ24" s="385"/>
      <c r="QK24" s="385"/>
      <c r="QL24" s="385"/>
      <c r="QM24" s="385"/>
      <c r="QN24" s="385"/>
      <c r="QO24" s="385"/>
      <c r="QP24" s="385"/>
      <c r="QQ24" s="385"/>
      <c r="QR24" s="385"/>
      <c r="QS24" s="385"/>
      <c r="QT24" s="385"/>
      <c r="QU24" s="385"/>
      <c r="QV24" s="385"/>
      <c r="QW24" s="385"/>
      <c r="QX24" s="385"/>
      <c r="QY24" s="385"/>
      <c r="QZ24" s="385"/>
      <c r="RA24" s="385"/>
      <c r="RB24" s="385"/>
      <c r="RC24" s="385"/>
      <c r="RD24" s="385"/>
      <c r="RE24" s="385"/>
      <c r="RF24" s="385"/>
      <c r="RG24" s="385"/>
      <c r="RH24" s="385"/>
      <c r="RI24" s="385"/>
      <c r="RJ24" s="385"/>
      <c r="RK24" s="385"/>
      <c r="RL24" s="385"/>
      <c r="RM24" s="385"/>
      <c r="RN24" s="385"/>
      <c r="RO24" s="385"/>
      <c r="RP24" s="385"/>
      <c r="RQ24" s="385"/>
      <c r="RR24" s="385"/>
      <c r="RS24" s="385"/>
      <c r="RT24" s="385"/>
      <c r="RU24" s="385"/>
      <c r="RV24" s="385"/>
      <c r="RW24" s="385"/>
      <c r="RX24" s="385"/>
      <c r="RY24" s="385"/>
      <c r="RZ24" s="385"/>
      <c r="SA24" s="385"/>
      <c r="SB24" s="385"/>
      <c r="SC24" s="385"/>
      <c r="SD24" s="385"/>
      <c r="SE24" s="385"/>
      <c r="SF24" s="385"/>
      <c r="SG24" s="385"/>
      <c r="SH24" s="385"/>
      <c r="SI24" s="385"/>
      <c r="SJ24" s="385"/>
      <c r="SK24" s="385"/>
      <c r="SL24" s="385"/>
      <c r="SM24" s="385"/>
      <c r="SN24" s="385"/>
      <c r="SO24" s="385"/>
      <c r="SP24" s="385"/>
      <c r="SQ24" s="385"/>
      <c r="SR24" s="385"/>
      <c r="SS24" s="385"/>
      <c r="ST24" s="385"/>
      <c r="SU24" s="385"/>
      <c r="SV24" s="385"/>
      <c r="SW24" s="385"/>
      <c r="SX24" s="385"/>
      <c r="SY24" s="385"/>
      <c r="SZ24" s="385"/>
      <c r="TA24" s="385"/>
      <c r="TB24" s="385"/>
      <c r="TC24" s="385"/>
      <c r="TD24" s="385"/>
      <c r="TE24" s="385"/>
      <c r="TF24" s="385"/>
      <c r="TG24" s="385"/>
      <c r="TH24" s="385"/>
      <c r="TI24" s="385"/>
      <c r="TJ24" s="385"/>
      <c r="TK24" s="385"/>
      <c r="TL24" s="385"/>
      <c r="TM24" s="385"/>
      <c r="TN24" s="385"/>
      <c r="TO24" s="385"/>
      <c r="TP24" s="385"/>
      <c r="TQ24" s="385"/>
      <c r="TR24" s="385"/>
      <c r="TS24" s="385"/>
      <c r="TT24" s="385"/>
      <c r="TU24" s="385"/>
      <c r="TV24" s="385"/>
      <c r="TW24" s="385"/>
      <c r="TX24" s="385"/>
      <c r="TY24" s="385"/>
      <c r="TZ24" s="385"/>
      <c r="UA24" s="385"/>
      <c r="UB24" s="385"/>
      <c r="UC24" s="385"/>
      <c r="UD24" s="385"/>
      <c r="UE24" s="385"/>
      <c r="UF24" s="385"/>
      <c r="UG24" s="385"/>
      <c r="UH24" s="385"/>
      <c r="UI24" s="385"/>
      <c r="UJ24" s="385"/>
      <c r="UK24" s="385"/>
      <c r="UL24" s="385"/>
      <c r="UM24" s="385"/>
      <c r="UN24" s="385"/>
      <c r="UO24" s="385"/>
      <c r="UP24" s="385"/>
      <c r="UQ24" s="385"/>
      <c r="UR24" s="385"/>
      <c r="US24" s="385"/>
      <c r="UT24" s="385"/>
      <c r="UU24" s="385"/>
      <c r="UV24" s="385"/>
      <c r="UW24" s="385"/>
      <c r="UX24" s="385"/>
      <c r="UY24" s="385"/>
      <c r="UZ24" s="385"/>
      <c r="VA24" s="385"/>
      <c r="VB24" s="385"/>
      <c r="VC24" s="385"/>
      <c r="VD24" s="385"/>
      <c r="VE24" s="385"/>
      <c r="VF24" s="385"/>
      <c r="VG24" s="385"/>
      <c r="VH24" s="385"/>
      <c r="VI24" s="385"/>
      <c r="VJ24" s="385"/>
      <c r="VK24" s="385"/>
      <c r="VL24" s="385"/>
      <c r="VM24" s="385"/>
      <c r="VN24" s="385"/>
      <c r="VO24" s="385"/>
      <c r="VP24" s="385"/>
      <c r="VQ24" s="385"/>
      <c r="VR24" s="385"/>
      <c r="VS24" s="385"/>
      <c r="VT24" s="385"/>
      <c r="VU24" s="385"/>
      <c r="VV24" s="385"/>
      <c r="VW24" s="385"/>
      <c r="VX24" s="385"/>
      <c r="VY24" s="385"/>
      <c r="VZ24" s="385"/>
      <c r="WA24" s="385"/>
      <c r="WB24" s="385"/>
      <c r="WC24" s="385"/>
      <c r="WD24" s="385"/>
      <c r="WE24" s="385"/>
      <c r="WF24" s="385"/>
      <c r="WG24" s="385"/>
      <c r="WH24" s="385"/>
      <c r="WI24" s="385"/>
      <c r="WJ24" s="385"/>
      <c r="WK24" s="385"/>
      <c r="WL24" s="385"/>
      <c r="WM24" s="385"/>
      <c r="WN24" s="385"/>
      <c r="WO24" s="385"/>
      <c r="WP24" s="385"/>
      <c r="WQ24" s="385"/>
      <c r="WR24" s="385"/>
      <c r="WS24" s="385"/>
      <c r="WT24" s="385"/>
      <c r="WU24" s="385"/>
      <c r="WV24" s="385"/>
      <c r="WW24" s="385"/>
      <c r="WX24" s="385"/>
      <c r="WY24" s="385"/>
      <c r="WZ24" s="385"/>
      <c r="XA24" s="385"/>
      <c r="XB24" s="385"/>
      <c r="XC24" s="385"/>
      <c r="XD24" s="385"/>
      <c r="XE24" s="385"/>
      <c r="XF24" s="385"/>
      <c r="XG24" s="385"/>
      <c r="XH24" s="385"/>
      <c r="XI24" s="385"/>
      <c r="XJ24" s="385"/>
      <c r="XK24" s="385"/>
      <c r="XL24" s="385"/>
      <c r="XM24" s="385"/>
      <c r="XN24" s="385"/>
      <c r="XO24" s="385"/>
      <c r="XP24" s="385"/>
      <c r="XQ24" s="385"/>
      <c r="XR24" s="385"/>
      <c r="XS24" s="385"/>
      <c r="XT24" s="385"/>
      <c r="XU24" s="385"/>
      <c r="XV24" s="385"/>
      <c r="XW24" s="385"/>
      <c r="XX24" s="385"/>
      <c r="XY24" s="385"/>
      <c r="XZ24" s="385"/>
      <c r="YA24" s="385"/>
      <c r="YB24" s="385"/>
      <c r="YC24" s="385"/>
      <c r="YD24" s="385"/>
      <c r="YE24" s="385"/>
      <c r="YF24" s="385"/>
      <c r="YG24" s="385"/>
      <c r="YH24" s="385"/>
      <c r="YI24" s="385"/>
      <c r="YJ24" s="385"/>
    </row>
    <row r="25" spans="1:660" s="382" customFormat="1" ht="20.149999999999999" customHeight="1">
      <c r="A25" s="741" t="s">
        <v>39</v>
      </c>
      <c r="B25" s="742"/>
      <c r="C25" s="742" t="s">
        <v>41</v>
      </c>
      <c r="D25" s="743"/>
      <c r="E25" s="751" t="s">
        <v>94</v>
      </c>
      <c r="F25" s="752"/>
      <c r="G25" s="752"/>
      <c r="H25" s="753"/>
      <c r="I25" s="380"/>
      <c r="J25" s="741" t="s">
        <v>39</v>
      </c>
      <c r="K25" s="742"/>
      <c r="L25" s="742" t="s">
        <v>41</v>
      </c>
      <c r="M25" s="743"/>
      <c r="N25" s="744" t="s">
        <v>97</v>
      </c>
      <c r="O25" s="745"/>
      <c r="P25" s="745"/>
      <c r="Q25" s="746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1"/>
      <c r="FY25" s="381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1"/>
      <c r="IB25" s="381"/>
      <c r="IC25" s="381"/>
      <c r="ID25" s="381"/>
      <c r="IE25" s="381"/>
      <c r="IF25" s="381"/>
      <c r="IG25" s="381"/>
      <c r="IH25" s="381"/>
      <c r="II25" s="381"/>
      <c r="IJ25" s="381"/>
      <c r="IK25" s="381"/>
      <c r="IL25" s="381"/>
      <c r="IM25" s="381"/>
      <c r="IN25" s="381"/>
      <c r="IO25" s="381"/>
      <c r="IP25" s="381"/>
      <c r="IQ25" s="381"/>
      <c r="IR25" s="381"/>
      <c r="IS25" s="381"/>
      <c r="IT25" s="381"/>
      <c r="IU25" s="381"/>
      <c r="IV25" s="381"/>
      <c r="IW25" s="381"/>
      <c r="IX25" s="381"/>
      <c r="IY25" s="381"/>
      <c r="IZ25" s="381"/>
      <c r="JA25" s="381"/>
      <c r="JB25" s="381"/>
      <c r="JC25" s="381"/>
      <c r="JD25" s="381"/>
      <c r="JE25" s="381"/>
      <c r="JF25" s="381"/>
      <c r="JG25" s="381"/>
      <c r="JH25" s="381"/>
      <c r="JI25" s="381"/>
      <c r="JJ25" s="381"/>
      <c r="JK25" s="381"/>
      <c r="JL25" s="381"/>
      <c r="JM25" s="381"/>
      <c r="JN25" s="381"/>
      <c r="JO25" s="381"/>
      <c r="JP25" s="381"/>
      <c r="JQ25" s="381"/>
      <c r="JR25" s="381"/>
      <c r="JS25" s="381"/>
      <c r="JT25" s="381"/>
      <c r="JU25" s="381"/>
      <c r="JV25" s="381"/>
      <c r="JW25" s="381"/>
      <c r="JX25" s="381"/>
      <c r="JY25" s="381"/>
      <c r="JZ25" s="381"/>
      <c r="KA25" s="381"/>
      <c r="KB25" s="381"/>
      <c r="KC25" s="381"/>
      <c r="KD25" s="381"/>
      <c r="KE25" s="381"/>
      <c r="KF25" s="381"/>
      <c r="KG25" s="381"/>
      <c r="KH25" s="381"/>
      <c r="KI25" s="381"/>
      <c r="KJ25" s="381"/>
      <c r="KK25" s="381"/>
      <c r="KL25" s="381"/>
      <c r="KM25" s="381"/>
      <c r="KN25" s="381"/>
      <c r="KO25" s="381"/>
      <c r="KP25" s="381"/>
      <c r="KQ25" s="381"/>
      <c r="KR25" s="381"/>
      <c r="KS25" s="381"/>
      <c r="KT25" s="381"/>
      <c r="KU25" s="381"/>
      <c r="KV25" s="381"/>
      <c r="KW25" s="381"/>
      <c r="KX25" s="381"/>
      <c r="KY25" s="381"/>
      <c r="KZ25" s="381"/>
      <c r="LA25" s="381"/>
      <c r="LB25" s="381"/>
      <c r="LC25" s="381"/>
      <c r="LD25" s="381"/>
      <c r="LE25" s="381"/>
      <c r="LF25" s="381"/>
      <c r="LG25" s="381"/>
      <c r="LH25" s="381"/>
      <c r="LI25" s="381"/>
      <c r="LJ25" s="381"/>
      <c r="LK25" s="381"/>
      <c r="LL25" s="381"/>
      <c r="LM25" s="381"/>
      <c r="LN25" s="381"/>
      <c r="LO25" s="381"/>
      <c r="LP25" s="381"/>
      <c r="LQ25" s="381"/>
      <c r="LR25" s="381"/>
      <c r="LS25" s="381"/>
      <c r="LT25" s="381"/>
      <c r="LU25" s="381"/>
      <c r="LV25" s="381"/>
      <c r="LW25" s="381"/>
      <c r="LX25" s="381"/>
      <c r="LY25" s="381"/>
      <c r="LZ25" s="381"/>
      <c r="MA25" s="381"/>
      <c r="MB25" s="381"/>
      <c r="MC25" s="381"/>
      <c r="MD25" s="381"/>
      <c r="ME25" s="381"/>
      <c r="MF25" s="381"/>
      <c r="MG25" s="381"/>
      <c r="MH25" s="381"/>
      <c r="MI25" s="381"/>
      <c r="MJ25" s="381"/>
      <c r="MK25" s="381"/>
      <c r="ML25" s="381"/>
      <c r="MM25" s="381"/>
      <c r="MN25" s="381"/>
      <c r="MO25" s="381"/>
      <c r="MP25" s="381"/>
      <c r="MQ25" s="381"/>
      <c r="MR25" s="381"/>
      <c r="MS25" s="381"/>
      <c r="MT25" s="381"/>
      <c r="MU25" s="381"/>
      <c r="MV25" s="381"/>
      <c r="MW25" s="381"/>
      <c r="MX25" s="381"/>
      <c r="MY25" s="381"/>
      <c r="MZ25" s="381"/>
      <c r="NA25" s="381"/>
      <c r="NB25" s="381"/>
      <c r="NC25" s="381"/>
      <c r="ND25" s="381"/>
      <c r="NE25" s="381"/>
      <c r="NF25" s="381"/>
      <c r="NG25" s="381"/>
      <c r="NH25" s="381"/>
      <c r="NI25" s="381"/>
      <c r="NJ25" s="381"/>
      <c r="NK25" s="381"/>
      <c r="NL25" s="381"/>
      <c r="NM25" s="381"/>
      <c r="NN25" s="381"/>
      <c r="NO25" s="381"/>
      <c r="NP25" s="381"/>
      <c r="NQ25" s="381"/>
      <c r="NR25" s="381"/>
      <c r="NS25" s="381"/>
      <c r="NT25" s="381"/>
      <c r="NU25" s="381"/>
      <c r="NV25" s="381"/>
      <c r="NW25" s="381"/>
      <c r="NX25" s="381"/>
      <c r="NY25" s="381"/>
      <c r="NZ25" s="381"/>
      <c r="OA25" s="381"/>
      <c r="OB25" s="381"/>
      <c r="OC25" s="381"/>
      <c r="OD25" s="381"/>
      <c r="OE25" s="381"/>
      <c r="OF25" s="381"/>
      <c r="OG25" s="381"/>
      <c r="OH25" s="381"/>
      <c r="OI25" s="381"/>
      <c r="OJ25" s="381"/>
      <c r="OK25" s="381"/>
      <c r="OL25" s="381"/>
      <c r="OM25" s="381"/>
      <c r="ON25" s="381"/>
      <c r="OO25" s="381"/>
      <c r="OP25" s="381"/>
      <c r="OQ25" s="381"/>
      <c r="OR25" s="381"/>
      <c r="OS25" s="381"/>
      <c r="OT25" s="381"/>
      <c r="OU25" s="381"/>
      <c r="OV25" s="381"/>
      <c r="OW25" s="381"/>
      <c r="OX25" s="381"/>
      <c r="OY25" s="381"/>
      <c r="OZ25" s="381"/>
      <c r="PA25" s="381"/>
      <c r="PB25" s="381"/>
      <c r="PC25" s="381"/>
      <c r="PD25" s="381"/>
      <c r="PE25" s="381"/>
      <c r="PF25" s="381"/>
      <c r="PG25" s="381"/>
      <c r="PH25" s="381"/>
      <c r="PI25" s="381"/>
      <c r="PJ25" s="381"/>
      <c r="PK25" s="381"/>
      <c r="PL25" s="381"/>
      <c r="PM25" s="381"/>
      <c r="PN25" s="381"/>
      <c r="PO25" s="381"/>
      <c r="PP25" s="381"/>
      <c r="PQ25" s="381"/>
      <c r="PR25" s="381"/>
      <c r="PS25" s="381"/>
      <c r="PT25" s="381"/>
      <c r="PU25" s="381"/>
      <c r="PV25" s="381"/>
      <c r="PW25" s="381"/>
      <c r="PX25" s="381"/>
      <c r="PY25" s="381"/>
      <c r="PZ25" s="381"/>
      <c r="QA25" s="381"/>
      <c r="QB25" s="381"/>
      <c r="QC25" s="381"/>
      <c r="QD25" s="381"/>
      <c r="QE25" s="381"/>
      <c r="QF25" s="381"/>
      <c r="QG25" s="381"/>
      <c r="QH25" s="381"/>
      <c r="QI25" s="381"/>
      <c r="QJ25" s="381"/>
      <c r="QK25" s="381"/>
      <c r="QL25" s="381"/>
      <c r="QM25" s="381"/>
      <c r="QN25" s="381"/>
      <c r="QO25" s="381"/>
      <c r="QP25" s="381"/>
      <c r="QQ25" s="381"/>
      <c r="QR25" s="381"/>
      <c r="QS25" s="381"/>
      <c r="QT25" s="381"/>
      <c r="QU25" s="381"/>
      <c r="QV25" s="381"/>
      <c r="QW25" s="381"/>
      <c r="QX25" s="381"/>
      <c r="QY25" s="381"/>
      <c r="QZ25" s="381"/>
      <c r="RA25" s="381"/>
      <c r="RB25" s="381"/>
      <c r="RC25" s="381"/>
      <c r="RD25" s="381"/>
      <c r="RE25" s="381"/>
      <c r="RF25" s="381"/>
      <c r="RG25" s="381"/>
      <c r="RH25" s="381"/>
      <c r="RI25" s="381"/>
      <c r="RJ25" s="381"/>
      <c r="RK25" s="381"/>
      <c r="RL25" s="381"/>
      <c r="RM25" s="381"/>
      <c r="RN25" s="381"/>
      <c r="RO25" s="381"/>
      <c r="RP25" s="381"/>
      <c r="RQ25" s="381"/>
      <c r="RR25" s="381"/>
      <c r="RS25" s="381"/>
      <c r="RT25" s="381"/>
      <c r="RU25" s="381"/>
      <c r="RV25" s="381"/>
      <c r="RW25" s="381"/>
      <c r="RX25" s="381"/>
      <c r="RY25" s="381"/>
      <c r="RZ25" s="381"/>
      <c r="SA25" s="381"/>
      <c r="SB25" s="381"/>
      <c r="SC25" s="381"/>
      <c r="SD25" s="381"/>
      <c r="SE25" s="381"/>
      <c r="SF25" s="381"/>
      <c r="SG25" s="381"/>
      <c r="SH25" s="381"/>
      <c r="SI25" s="381"/>
      <c r="SJ25" s="381"/>
      <c r="SK25" s="381"/>
      <c r="SL25" s="381"/>
      <c r="SM25" s="381"/>
      <c r="SN25" s="381"/>
      <c r="SO25" s="381"/>
      <c r="SP25" s="381"/>
      <c r="SQ25" s="381"/>
      <c r="SR25" s="381"/>
      <c r="SS25" s="381"/>
      <c r="ST25" s="381"/>
      <c r="SU25" s="381"/>
      <c r="SV25" s="381"/>
      <c r="SW25" s="381"/>
      <c r="SX25" s="381"/>
      <c r="SY25" s="381"/>
      <c r="SZ25" s="381"/>
      <c r="TA25" s="381"/>
      <c r="TB25" s="381"/>
      <c r="TC25" s="381"/>
      <c r="TD25" s="381"/>
      <c r="TE25" s="381"/>
      <c r="TF25" s="381"/>
      <c r="TG25" s="381"/>
      <c r="TH25" s="381"/>
      <c r="TI25" s="381"/>
      <c r="TJ25" s="381"/>
      <c r="TK25" s="381"/>
      <c r="TL25" s="381"/>
      <c r="TM25" s="381"/>
      <c r="TN25" s="381"/>
      <c r="TO25" s="381"/>
      <c r="TP25" s="381"/>
      <c r="TQ25" s="381"/>
      <c r="TR25" s="381"/>
      <c r="TS25" s="381"/>
      <c r="TT25" s="381"/>
      <c r="TU25" s="381"/>
      <c r="TV25" s="381"/>
      <c r="TW25" s="381"/>
      <c r="TX25" s="381"/>
      <c r="TY25" s="381"/>
      <c r="TZ25" s="381"/>
      <c r="UA25" s="381"/>
      <c r="UB25" s="381"/>
      <c r="UC25" s="381"/>
      <c r="UD25" s="381"/>
      <c r="UE25" s="381"/>
      <c r="UF25" s="381"/>
      <c r="UG25" s="381"/>
      <c r="UH25" s="381"/>
      <c r="UI25" s="381"/>
      <c r="UJ25" s="381"/>
      <c r="UK25" s="381"/>
      <c r="UL25" s="381"/>
      <c r="UM25" s="381"/>
      <c r="UN25" s="381"/>
      <c r="UO25" s="381"/>
      <c r="UP25" s="381"/>
      <c r="UQ25" s="381"/>
      <c r="UR25" s="381"/>
      <c r="US25" s="381"/>
      <c r="UT25" s="381"/>
      <c r="UU25" s="381"/>
      <c r="UV25" s="381"/>
      <c r="UW25" s="381"/>
      <c r="UX25" s="381"/>
      <c r="UY25" s="381"/>
      <c r="UZ25" s="381"/>
      <c r="VA25" s="381"/>
      <c r="VB25" s="381"/>
      <c r="VC25" s="381"/>
      <c r="VD25" s="381"/>
      <c r="VE25" s="381"/>
      <c r="VF25" s="381"/>
      <c r="VG25" s="381"/>
      <c r="VH25" s="381"/>
      <c r="VI25" s="381"/>
      <c r="VJ25" s="381"/>
      <c r="VK25" s="381"/>
      <c r="VL25" s="381"/>
      <c r="VM25" s="381"/>
      <c r="VN25" s="381"/>
      <c r="VO25" s="381"/>
      <c r="VP25" s="381"/>
      <c r="VQ25" s="381"/>
      <c r="VR25" s="381"/>
      <c r="VS25" s="381"/>
      <c r="VT25" s="381"/>
      <c r="VU25" s="381"/>
      <c r="VV25" s="381"/>
      <c r="VW25" s="381"/>
      <c r="VX25" s="381"/>
      <c r="VY25" s="381"/>
      <c r="VZ25" s="381"/>
      <c r="WA25" s="381"/>
      <c r="WB25" s="381"/>
      <c r="WC25" s="381"/>
      <c r="WD25" s="381"/>
      <c r="WE25" s="381"/>
      <c r="WF25" s="381"/>
      <c r="WG25" s="381"/>
      <c r="WH25" s="381"/>
      <c r="WI25" s="381"/>
      <c r="WJ25" s="381"/>
      <c r="WK25" s="381"/>
      <c r="WL25" s="381"/>
      <c r="WM25" s="381"/>
      <c r="WN25" s="381"/>
      <c r="WO25" s="381"/>
      <c r="WP25" s="381"/>
      <c r="WQ25" s="381"/>
      <c r="WR25" s="381"/>
      <c r="WS25" s="381"/>
      <c r="WT25" s="381"/>
      <c r="WU25" s="381"/>
      <c r="WV25" s="381"/>
      <c r="WW25" s="381"/>
      <c r="WX25" s="381"/>
      <c r="WY25" s="381"/>
      <c r="WZ25" s="381"/>
      <c r="XA25" s="381"/>
      <c r="XB25" s="381"/>
      <c r="XC25" s="381"/>
      <c r="XD25" s="381"/>
      <c r="XE25" s="381"/>
      <c r="XF25" s="381"/>
      <c r="XG25" s="381"/>
      <c r="XH25" s="381"/>
      <c r="XI25" s="381"/>
      <c r="XJ25" s="381"/>
      <c r="XK25" s="381"/>
      <c r="XL25" s="381"/>
      <c r="XM25" s="381"/>
      <c r="XN25" s="381"/>
      <c r="XO25" s="381"/>
      <c r="XP25" s="381"/>
      <c r="XQ25" s="381"/>
      <c r="XR25" s="381"/>
      <c r="XS25" s="381"/>
      <c r="XT25" s="381"/>
      <c r="XU25" s="381"/>
      <c r="XV25" s="381"/>
      <c r="XW25" s="381"/>
      <c r="XX25" s="381"/>
      <c r="XY25" s="381"/>
      <c r="XZ25" s="381"/>
      <c r="YA25" s="381"/>
      <c r="YB25" s="381"/>
      <c r="YC25" s="381"/>
      <c r="YD25" s="381"/>
      <c r="YE25" s="381"/>
      <c r="YF25" s="381"/>
      <c r="YG25" s="381"/>
      <c r="YH25" s="381"/>
      <c r="YI25" s="381"/>
      <c r="YJ25" s="381"/>
    </row>
    <row r="26" spans="1:660" s="386" customFormat="1" ht="20.149999999999999" customHeight="1">
      <c r="A26" s="731">
        <v>3</v>
      </c>
      <c r="B26" s="732"/>
      <c r="C26" s="732">
        <f>Résultats!X4</f>
        <v>1</v>
      </c>
      <c r="D26" s="732"/>
      <c r="E26" s="383"/>
      <c r="F26" s="733" t="str">
        <f>IF(Résultats!X36="","",Résultats!X36)</f>
        <v/>
      </c>
      <c r="G26" s="733"/>
      <c r="H26" s="734"/>
      <c r="I26" s="384"/>
      <c r="J26" s="731" t="s">
        <v>68</v>
      </c>
      <c r="K26" s="732"/>
      <c r="L26" s="747">
        <f>Résultats!AS4</f>
        <v>2</v>
      </c>
      <c r="M26" s="747"/>
      <c r="N26" s="383"/>
      <c r="O26" s="733" t="str">
        <f>IF(Résultats!AS36="","",Résultats!AS36)</f>
        <v/>
      </c>
      <c r="P26" s="733"/>
      <c r="Q26" s="734"/>
      <c r="R26" s="385"/>
      <c r="S26" s="385"/>
      <c r="T26" s="385"/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  <c r="AG26" s="385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5"/>
      <c r="AW26" s="385"/>
      <c r="AX26" s="385"/>
      <c r="AY26" s="385"/>
      <c r="AZ26" s="385"/>
      <c r="BA26" s="385"/>
      <c r="BB26" s="385"/>
      <c r="BC26" s="385"/>
      <c r="BD26" s="385"/>
      <c r="BE26" s="385"/>
      <c r="BF26" s="385"/>
      <c r="BG26" s="385"/>
      <c r="BH26" s="385"/>
      <c r="BI26" s="385"/>
      <c r="BJ26" s="385"/>
      <c r="BK26" s="385"/>
      <c r="BL26" s="385"/>
      <c r="BM26" s="385"/>
      <c r="BN26" s="385"/>
      <c r="BO26" s="385"/>
      <c r="BP26" s="385"/>
      <c r="BQ26" s="385"/>
      <c r="BR26" s="385"/>
      <c r="BS26" s="385"/>
      <c r="BT26" s="385"/>
      <c r="BU26" s="385"/>
      <c r="BV26" s="385"/>
      <c r="BW26" s="385"/>
      <c r="BX26" s="385"/>
      <c r="BY26" s="385"/>
      <c r="BZ26" s="385"/>
      <c r="CA26" s="385"/>
      <c r="CB26" s="385"/>
      <c r="CC26" s="385"/>
      <c r="CD26" s="385"/>
      <c r="CE26" s="385"/>
      <c r="CF26" s="385"/>
      <c r="CG26" s="385"/>
      <c r="CH26" s="385"/>
      <c r="CI26" s="385"/>
      <c r="CJ26" s="385"/>
      <c r="CK26" s="385"/>
      <c r="CL26" s="385"/>
      <c r="CM26" s="385"/>
      <c r="CN26" s="385"/>
      <c r="CO26" s="385"/>
      <c r="CP26" s="385"/>
      <c r="CQ26" s="385"/>
      <c r="CR26" s="385"/>
      <c r="CS26" s="385"/>
      <c r="CT26" s="385"/>
      <c r="CU26" s="385"/>
      <c r="CV26" s="385"/>
      <c r="CW26" s="385"/>
      <c r="CX26" s="385"/>
      <c r="CY26" s="385"/>
      <c r="CZ26" s="385"/>
      <c r="DA26" s="385"/>
      <c r="DB26" s="385"/>
      <c r="DC26" s="385"/>
      <c r="DD26" s="385"/>
      <c r="DE26" s="385"/>
      <c r="DF26" s="385"/>
      <c r="DG26" s="385"/>
      <c r="DH26" s="385"/>
      <c r="DI26" s="385"/>
      <c r="DJ26" s="385"/>
      <c r="DK26" s="385"/>
      <c r="DL26" s="385"/>
      <c r="DM26" s="385"/>
      <c r="DN26" s="385"/>
      <c r="DO26" s="385"/>
      <c r="DP26" s="385"/>
      <c r="DQ26" s="385"/>
      <c r="DR26" s="385"/>
      <c r="DS26" s="385"/>
      <c r="DT26" s="385"/>
      <c r="DU26" s="385"/>
      <c r="DV26" s="385"/>
      <c r="DW26" s="385"/>
      <c r="DX26" s="385"/>
      <c r="DY26" s="385"/>
      <c r="DZ26" s="385"/>
      <c r="EA26" s="385"/>
      <c r="EB26" s="385"/>
      <c r="EC26" s="385"/>
      <c r="ED26" s="385"/>
      <c r="EE26" s="385"/>
      <c r="EF26" s="385"/>
      <c r="EG26" s="385"/>
      <c r="EH26" s="385"/>
      <c r="EI26" s="385"/>
      <c r="EJ26" s="385"/>
      <c r="EK26" s="385"/>
      <c r="EL26" s="385"/>
      <c r="EM26" s="385"/>
      <c r="EN26" s="385"/>
      <c r="EO26" s="385"/>
      <c r="EP26" s="385"/>
      <c r="EQ26" s="385"/>
      <c r="ER26" s="385"/>
      <c r="ES26" s="385"/>
      <c r="ET26" s="385"/>
      <c r="EU26" s="385"/>
      <c r="EV26" s="385"/>
      <c r="EW26" s="385"/>
      <c r="EX26" s="385"/>
      <c r="EY26" s="385"/>
      <c r="EZ26" s="385"/>
      <c r="FA26" s="385"/>
      <c r="FB26" s="385"/>
      <c r="FC26" s="385"/>
      <c r="FD26" s="385"/>
      <c r="FE26" s="385"/>
      <c r="FF26" s="385"/>
      <c r="FG26" s="385"/>
      <c r="FH26" s="385"/>
      <c r="FI26" s="385"/>
      <c r="FJ26" s="385"/>
      <c r="FK26" s="385"/>
      <c r="FL26" s="385"/>
      <c r="FM26" s="385"/>
      <c r="FN26" s="385"/>
      <c r="FO26" s="385"/>
      <c r="FP26" s="385"/>
      <c r="FQ26" s="385"/>
      <c r="FR26" s="385"/>
      <c r="FS26" s="385"/>
      <c r="FT26" s="385"/>
      <c r="FU26" s="385"/>
      <c r="FV26" s="385"/>
      <c r="FW26" s="385"/>
      <c r="FX26" s="385"/>
      <c r="FY26" s="385"/>
      <c r="FZ26" s="385"/>
      <c r="GA26" s="385"/>
      <c r="GB26" s="385"/>
      <c r="GC26" s="385"/>
      <c r="GD26" s="385"/>
      <c r="GE26" s="385"/>
      <c r="GF26" s="385"/>
      <c r="GG26" s="385"/>
      <c r="GH26" s="385"/>
      <c r="GI26" s="385"/>
      <c r="GJ26" s="385"/>
      <c r="GK26" s="385"/>
      <c r="GL26" s="385"/>
      <c r="GM26" s="385"/>
      <c r="GN26" s="385"/>
      <c r="GO26" s="385"/>
      <c r="GP26" s="385"/>
      <c r="GQ26" s="385"/>
      <c r="GR26" s="385"/>
      <c r="GS26" s="385"/>
      <c r="GT26" s="385"/>
      <c r="GU26" s="385"/>
      <c r="GV26" s="385"/>
      <c r="GW26" s="385"/>
      <c r="GX26" s="385"/>
      <c r="GY26" s="385"/>
      <c r="GZ26" s="385"/>
      <c r="HA26" s="385"/>
      <c r="HB26" s="385"/>
      <c r="HC26" s="385"/>
      <c r="HD26" s="385"/>
      <c r="HE26" s="385"/>
      <c r="HF26" s="385"/>
      <c r="HG26" s="385"/>
      <c r="HH26" s="385"/>
      <c r="HI26" s="385"/>
      <c r="HJ26" s="385"/>
      <c r="HK26" s="385"/>
      <c r="HL26" s="385"/>
      <c r="HM26" s="385"/>
      <c r="HN26" s="385"/>
      <c r="HO26" s="385"/>
      <c r="HP26" s="385"/>
      <c r="HQ26" s="385"/>
      <c r="HR26" s="385"/>
      <c r="HS26" s="385"/>
      <c r="HT26" s="385"/>
      <c r="HU26" s="385"/>
      <c r="HV26" s="385"/>
      <c r="HW26" s="385"/>
      <c r="HX26" s="385"/>
      <c r="HY26" s="385"/>
      <c r="HZ26" s="385"/>
      <c r="IA26" s="385"/>
      <c r="IB26" s="385"/>
      <c r="IC26" s="385"/>
      <c r="ID26" s="385"/>
      <c r="IE26" s="385"/>
      <c r="IF26" s="385"/>
      <c r="IG26" s="385"/>
      <c r="IH26" s="385"/>
      <c r="II26" s="385"/>
      <c r="IJ26" s="385"/>
      <c r="IK26" s="385"/>
      <c r="IL26" s="385"/>
      <c r="IM26" s="385"/>
      <c r="IN26" s="385"/>
      <c r="IO26" s="385"/>
      <c r="IP26" s="385"/>
      <c r="IQ26" s="385"/>
      <c r="IR26" s="385"/>
      <c r="IS26" s="385"/>
      <c r="IT26" s="385"/>
      <c r="IU26" s="385"/>
      <c r="IV26" s="385"/>
      <c r="IW26" s="385"/>
      <c r="IX26" s="385"/>
      <c r="IY26" s="385"/>
      <c r="IZ26" s="385"/>
      <c r="JA26" s="385"/>
      <c r="JB26" s="385"/>
      <c r="JC26" s="385"/>
      <c r="JD26" s="385"/>
      <c r="JE26" s="385"/>
      <c r="JF26" s="385"/>
      <c r="JG26" s="385"/>
      <c r="JH26" s="385"/>
      <c r="JI26" s="385"/>
      <c r="JJ26" s="385"/>
      <c r="JK26" s="385"/>
      <c r="JL26" s="385"/>
      <c r="JM26" s="385"/>
      <c r="JN26" s="385"/>
      <c r="JO26" s="385"/>
      <c r="JP26" s="385"/>
      <c r="JQ26" s="385"/>
      <c r="JR26" s="385"/>
      <c r="JS26" s="385"/>
      <c r="JT26" s="385"/>
      <c r="JU26" s="385"/>
      <c r="JV26" s="385"/>
      <c r="JW26" s="385"/>
      <c r="JX26" s="385"/>
      <c r="JY26" s="385"/>
      <c r="JZ26" s="385"/>
      <c r="KA26" s="385"/>
      <c r="KB26" s="385"/>
      <c r="KC26" s="385"/>
      <c r="KD26" s="385"/>
      <c r="KE26" s="385"/>
      <c r="KF26" s="385"/>
      <c r="KG26" s="385"/>
      <c r="KH26" s="385"/>
      <c r="KI26" s="385"/>
      <c r="KJ26" s="385"/>
      <c r="KK26" s="385"/>
      <c r="KL26" s="385"/>
      <c r="KM26" s="385"/>
      <c r="KN26" s="385"/>
      <c r="KO26" s="385"/>
      <c r="KP26" s="385"/>
      <c r="KQ26" s="385"/>
      <c r="KR26" s="385"/>
      <c r="KS26" s="385"/>
      <c r="KT26" s="385"/>
      <c r="KU26" s="385"/>
      <c r="KV26" s="385"/>
      <c r="KW26" s="385"/>
      <c r="KX26" s="385"/>
      <c r="KY26" s="385"/>
      <c r="KZ26" s="385"/>
      <c r="LA26" s="385"/>
      <c r="LB26" s="385"/>
      <c r="LC26" s="385"/>
      <c r="LD26" s="385"/>
      <c r="LE26" s="385"/>
      <c r="LF26" s="385"/>
      <c r="LG26" s="385"/>
      <c r="LH26" s="385"/>
      <c r="LI26" s="385"/>
      <c r="LJ26" s="385"/>
      <c r="LK26" s="385"/>
      <c r="LL26" s="385"/>
      <c r="LM26" s="385"/>
      <c r="LN26" s="385"/>
      <c r="LO26" s="385"/>
      <c r="LP26" s="385"/>
      <c r="LQ26" s="385"/>
      <c r="LR26" s="385"/>
      <c r="LS26" s="385"/>
      <c r="LT26" s="385"/>
      <c r="LU26" s="385"/>
      <c r="LV26" s="385"/>
      <c r="LW26" s="385"/>
      <c r="LX26" s="385"/>
      <c r="LY26" s="385"/>
      <c r="LZ26" s="385"/>
      <c r="MA26" s="385"/>
      <c r="MB26" s="385"/>
      <c r="MC26" s="385"/>
      <c r="MD26" s="385"/>
      <c r="ME26" s="385"/>
      <c r="MF26" s="385"/>
      <c r="MG26" s="385"/>
      <c r="MH26" s="385"/>
      <c r="MI26" s="385"/>
      <c r="MJ26" s="385"/>
      <c r="MK26" s="385"/>
      <c r="ML26" s="385"/>
      <c r="MM26" s="385"/>
      <c r="MN26" s="385"/>
      <c r="MO26" s="385"/>
      <c r="MP26" s="385"/>
      <c r="MQ26" s="385"/>
      <c r="MR26" s="385"/>
      <c r="MS26" s="385"/>
      <c r="MT26" s="385"/>
      <c r="MU26" s="385"/>
      <c r="MV26" s="385"/>
      <c r="MW26" s="385"/>
      <c r="MX26" s="385"/>
      <c r="MY26" s="385"/>
      <c r="MZ26" s="385"/>
      <c r="NA26" s="385"/>
      <c r="NB26" s="385"/>
      <c r="NC26" s="385"/>
      <c r="ND26" s="385"/>
      <c r="NE26" s="385"/>
      <c r="NF26" s="385"/>
      <c r="NG26" s="385"/>
      <c r="NH26" s="385"/>
      <c r="NI26" s="385"/>
      <c r="NJ26" s="385"/>
      <c r="NK26" s="385"/>
      <c r="NL26" s="385"/>
      <c r="NM26" s="385"/>
      <c r="NN26" s="385"/>
      <c r="NO26" s="385"/>
      <c r="NP26" s="385"/>
      <c r="NQ26" s="385"/>
      <c r="NR26" s="385"/>
      <c r="NS26" s="385"/>
      <c r="NT26" s="385"/>
      <c r="NU26" s="385"/>
      <c r="NV26" s="385"/>
      <c r="NW26" s="385"/>
      <c r="NX26" s="385"/>
      <c r="NY26" s="385"/>
      <c r="NZ26" s="385"/>
      <c r="OA26" s="385"/>
      <c r="OB26" s="385"/>
      <c r="OC26" s="385"/>
      <c r="OD26" s="385"/>
      <c r="OE26" s="385"/>
      <c r="OF26" s="385"/>
      <c r="OG26" s="385"/>
      <c r="OH26" s="385"/>
      <c r="OI26" s="385"/>
      <c r="OJ26" s="385"/>
      <c r="OK26" s="385"/>
      <c r="OL26" s="385"/>
      <c r="OM26" s="385"/>
      <c r="ON26" s="385"/>
      <c r="OO26" s="385"/>
      <c r="OP26" s="385"/>
      <c r="OQ26" s="385"/>
      <c r="OR26" s="385"/>
      <c r="OS26" s="385"/>
      <c r="OT26" s="385"/>
      <c r="OU26" s="385"/>
      <c r="OV26" s="385"/>
      <c r="OW26" s="385"/>
      <c r="OX26" s="385"/>
      <c r="OY26" s="385"/>
      <c r="OZ26" s="385"/>
      <c r="PA26" s="385"/>
      <c r="PB26" s="385"/>
      <c r="PC26" s="385"/>
      <c r="PD26" s="385"/>
      <c r="PE26" s="385"/>
      <c r="PF26" s="385"/>
      <c r="PG26" s="385"/>
      <c r="PH26" s="385"/>
      <c r="PI26" s="385"/>
      <c r="PJ26" s="385"/>
      <c r="PK26" s="385"/>
      <c r="PL26" s="385"/>
      <c r="PM26" s="385"/>
      <c r="PN26" s="385"/>
      <c r="PO26" s="385"/>
      <c r="PP26" s="385"/>
      <c r="PQ26" s="385"/>
      <c r="PR26" s="385"/>
      <c r="PS26" s="385"/>
      <c r="PT26" s="385"/>
      <c r="PU26" s="385"/>
      <c r="PV26" s="385"/>
      <c r="PW26" s="385"/>
      <c r="PX26" s="385"/>
      <c r="PY26" s="385"/>
      <c r="PZ26" s="385"/>
      <c r="QA26" s="385"/>
      <c r="QB26" s="385"/>
      <c r="QC26" s="385"/>
      <c r="QD26" s="385"/>
      <c r="QE26" s="385"/>
      <c r="QF26" s="385"/>
      <c r="QG26" s="385"/>
      <c r="QH26" s="385"/>
      <c r="QI26" s="385"/>
      <c r="QJ26" s="385"/>
      <c r="QK26" s="385"/>
      <c r="QL26" s="385"/>
      <c r="QM26" s="385"/>
      <c r="QN26" s="385"/>
      <c r="QO26" s="385"/>
      <c r="QP26" s="385"/>
      <c r="QQ26" s="385"/>
      <c r="QR26" s="385"/>
      <c r="QS26" s="385"/>
      <c r="QT26" s="385"/>
      <c r="QU26" s="385"/>
      <c r="QV26" s="385"/>
      <c r="QW26" s="385"/>
      <c r="QX26" s="385"/>
      <c r="QY26" s="385"/>
      <c r="QZ26" s="385"/>
      <c r="RA26" s="385"/>
      <c r="RB26" s="385"/>
      <c r="RC26" s="385"/>
      <c r="RD26" s="385"/>
      <c r="RE26" s="385"/>
      <c r="RF26" s="385"/>
      <c r="RG26" s="385"/>
      <c r="RH26" s="385"/>
      <c r="RI26" s="385"/>
      <c r="RJ26" s="385"/>
      <c r="RK26" s="385"/>
      <c r="RL26" s="385"/>
      <c r="RM26" s="385"/>
      <c r="RN26" s="385"/>
      <c r="RO26" s="385"/>
      <c r="RP26" s="385"/>
      <c r="RQ26" s="385"/>
      <c r="RR26" s="385"/>
      <c r="RS26" s="385"/>
      <c r="RT26" s="385"/>
      <c r="RU26" s="385"/>
      <c r="RV26" s="385"/>
      <c r="RW26" s="385"/>
      <c r="RX26" s="385"/>
      <c r="RY26" s="385"/>
      <c r="RZ26" s="385"/>
      <c r="SA26" s="385"/>
      <c r="SB26" s="385"/>
      <c r="SC26" s="385"/>
      <c r="SD26" s="385"/>
      <c r="SE26" s="385"/>
      <c r="SF26" s="385"/>
      <c r="SG26" s="385"/>
      <c r="SH26" s="385"/>
      <c r="SI26" s="385"/>
      <c r="SJ26" s="385"/>
      <c r="SK26" s="385"/>
      <c r="SL26" s="385"/>
      <c r="SM26" s="385"/>
      <c r="SN26" s="385"/>
      <c r="SO26" s="385"/>
      <c r="SP26" s="385"/>
      <c r="SQ26" s="385"/>
      <c r="SR26" s="385"/>
      <c r="SS26" s="385"/>
      <c r="ST26" s="385"/>
      <c r="SU26" s="385"/>
      <c r="SV26" s="385"/>
      <c r="SW26" s="385"/>
      <c r="SX26" s="385"/>
      <c r="SY26" s="385"/>
      <c r="SZ26" s="385"/>
      <c r="TA26" s="385"/>
      <c r="TB26" s="385"/>
      <c r="TC26" s="385"/>
      <c r="TD26" s="385"/>
      <c r="TE26" s="385"/>
      <c r="TF26" s="385"/>
      <c r="TG26" s="385"/>
      <c r="TH26" s="385"/>
      <c r="TI26" s="385"/>
      <c r="TJ26" s="385"/>
      <c r="TK26" s="385"/>
      <c r="TL26" s="385"/>
      <c r="TM26" s="385"/>
      <c r="TN26" s="385"/>
      <c r="TO26" s="385"/>
      <c r="TP26" s="385"/>
      <c r="TQ26" s="385"/>
      <c r="TR26" s="385"/>
      <c r="TS26" s="385"/>
      <c r="TT26" s="385"/>
      <c r="TU26" s="385"/>
      <c r="TV26" s="385"/>
      <c r="TW26" s="385"/>
      <c r="TX26" s="385"/>
      <c r="TY26" s="385"/>
      <c r="TZ26" s="385"/>
      <c r="UA26" s="385"/>
      <c r="UB26" s="385"/>
      <c r="UC26" s="385"/>
      <c r="UD26" s="385"/>
      <c r="UE26" s="385"/>
      <c r="UF26" s="385"/>
      <c r="UG26" s="385"/>
      <c r="UH26" s="385"/>
      <c r="UI26" s="385"/>
      <c r="UJ26" s="385"/>
      <c r="UK26" s="385"/>
      <c r="UL26" s="385"/>
      <c r="UM26" s="385"/>
      <c r="UN26" s="385"/>
      <c r="UO26" s="385"/>
      <c r="UP26" s="385"/>
      <c r="UQ26" s="385"/>
      <c r="UR26" s="385"/>
      <c r="US26" s="385"/>
      <c r="UT26" s="385"/>
      <c r="UU26" s="385"/>
      <c r="UV26" s="385"/>
      <c r="UW26" s="385"/>
      <c r="UX26" s="385"/>
      <c r="UY26" s="385"/>
      <c r="UZ26" s="385"/>
      <c r="VA26" s="385"/>
      <c r="VB26" s="385"/>
      <c r="VC26" s="385"/>
      <c r="VD26" s="385"/>
      <c r="VE26" s="385"/>
      <c r="VF26" s="385"/>
      <c r="VG26" s="385"/>
      <c r="VH26" s="385"/>
      <c r="VI26" s="385"/>
      <c r="VJ26" s="385"/>
      <c r="VK26" s="385"/>
      <c r="VL26" s="385"/>
      <c r="VM26" s="385"/>
      <c r="VN26" s="385"/>
      <c r="VO26" s="385"/>
      <c r="VP26" s="385"/>
      <c r="VQ26" s="385"/>
      <c r="VR26" s="385"/>
      <c r="VS26" s="385"/>
      <c r="VT26" s="385"/>
      <c r="VU26" s="385"/>
      <c r="VV26" s="385"/>
      <c r="VW26" s="385"/>
      <c r="VX26" s="385"/>
      <c r="VY26" s="385"/>
      <c r="VZ26" s="385"/>
      <c r="WA26" s="385"/>
      <c r="WB26" s="385"/>
      <c r="WC26" s="385"/>
      <c r="WD26" s="385"/>
      <c r="WE26" s="385"/>
      <c r="WF26" s="385"/>
      <c r="WG26" s="385"/>
      <c r="WH26" s="385"/>
      <c r="WI26" s="385"/>
      <c r="WJ26" s="385"/>
      <c r="WK26" s="385"/>
      <c r="WL26" s="385"/>
      <c r="WM26" s="385"/>
      <c r="WN26" s="385"/>
      <c r="WO26" s="385"/>
      <c r="WP26" s="385"/>
      <c r="WQ26" s="385"/>
      <c r="WR26" s="385"/>
      <c r="WS26" s="385"/>
      <c r="WT26" s="385"/>
      <c r="WU26" s="385"/>
      <c r="WV26" s="385"/>
      <c r="WW26" s="385"/>
      <c r="WX26" s="385"/>
      <c r="WY26" s="385"/>
      <c r="WZ26" s="385"/>
      <c r="XA26" s="385"/>
      <c r="XB26" s="385"/>
      <c r="XC26" s="385"/>
      <c r="XD26" s="385"/>
      <c r="XE26" s="385"/>
      <c r="XF26" s="385"/>
      <c r="XG26" s="385"/>
      <c r="XH26" s="385"/>
      <c r="XI26" s="385"/>
      <c r="XJ26" s="385"/>
      <c r="XK26" s="385"/>
      <c r="XL26" s="385"/>
      <c r="XM26" s="385"/>
      <c r="XN26" s="385"/>
      <c r="XO26" s="385"/>
      <c r="XP26" s="385"/>
      <c r="XQ26" s="385"/>
      <c r="XR26" s="385"/>
      <c r="XS26" s="385"/>
      <c r="XT26" s="385"/>
      <c r="XU26" s="385"/>
      <c r="XV26" s="385"/>
      <c r="XW26" s="385"/>
      <c r="XX26" s="385"/>
      <c r="XY26" s="385"/>
      <c r="XZ26" s="385"/>
      <c r="YA26" s="385"/>
      <c r="YB26" s="385"/>
      <c r="YC26" s="385"/>
      <c r="YD26" s="385"/>
      <c r="YE26" s="385"/>
      <c r="YF26" s="385"/>
      <c r="YG26" s="385"/>
      <c r="YH26" s="385"/>
      <c r="YI26" s="385"/>
      <c r="YJ26" s="385"/>
    </row>
    <row r="27" spans="1:660" s="386" customFormat="1" ht="20.149999999999999" customHeight="1">
      <c r="A27" s="555"/>
      <c r="B27" s="551"/>
      <c r="C27" s="551"/>
      <c r="D27" s="551"/>
      <c r="E27" s="551"/>
      <c r="F27" s="552"/>
      <c r="G27" s="552"/>
      <c r="H27" s="553"/>
      <c r="I27" s="384"/>
      <c r="J27" s="735" t="s">
        <v>112</v>
      </c>
      <c r="K27" s="736"/>
      <c r="L27" s="736">
        <f>Résultats!AT4</f>
        <v>1</v>
      </c>
      <c r="M27" s="736"/>
      <c r="N27" s="554"/>
      <c r="O27" s="729" t="str">
        <f>IF(Résultats!AT36="","",Résultats!AT36)</f>
        <v/>
      </c>
      <c r="P27" s="729"/>
      <c r="Q27" s="730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5"/>
      <c r="BL27" s="385"/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  <c r="CN27" s="385"/>
      <c r="CO27" s="385"/>
      <c r="CP27" s="385"/>
      <c r="CQ27" s="385"/>
      <c r="CR27" s="385"/>
      <c r="CS27" s="385"/>
      <c r="CT27" s="385"/>
      <c r="CU27" s="385"/>
      <c r="CV27" s="385"/>
      <c r="CW27" s="385"/>
      <c r="CX27" s="385"/>
      <c r="CY27" s="385"/>
      <c r="CZ27" s="385"/>
      <c r="DA27" s="385"/>
      <c r="DB27" s="385"/>
      <c r="DC27" s="385"/>
      <c r="DD27" s="385"/>
      <c r="DE27" s="385"/>
      <c r="DF27" s="385"/>
      <c r="DG27" s="385"/>
      <c r="DH27" s="385"/>
      <c r="DI27" s="385"/>
      <c r="DJ27" s="385"/>
      <c r="DK27" s="385"/>
      <c r="DL27" s="385"/>
      <c r="DM27" s="385"/>
      <c r="DN27" s="385"/>
      <c r="DO27" s="385"/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385"/>
      <c r="EB27" s="385"/>
      <c r="EC27" s="385"/>
      <c r="ED27" s="385"/>
      <c r="EE27" s="385"/>
      <c r="EF27" s="385"/>
      <c r="EG27" s="385"/>
      <c r="EH27" s="385"/>
      <c r="EI27" s="385"/>
      <c r="EJ27" s="385"/>
      <c r="EK27" s="385"/>
      <c r="EL27" s="385"/>
      <c r="EM27" s="385"/>
      <c r="EN27" s="385"/>
      <c r="EO27" s="385"/>
      <c r="EP27" s="385"/>
      <c r="EQ27" s="385"/>
      <c r="ER27" s="385"/>
      <c r="ES27" s="385"/>
      <c r="ET27" s="385"/>
      <c r="EU27" s="385"/>
      <c r="EV27" s="385"/>
      <c r="EW27" s="385"/>
      <c r="EX27" s="385"/>
      <c r="EY27" s="385"/>
      <c r="EZ27" s="385"/>
      <c r="FA27" s="385"/>
      <c r="FB27" s="385"/>
      <c r="FC27" s="385"/>
      <c r="FD27" s="385"/>
      <c r="FE27" s="385"/>
      <c r="FF27" s="385"/>
      <c r="FG27" s="385"/>
      <c r="FH27" s="385"/>
      <c r="FI27" s="385"/>
      <c r="FJ27" s="385"/>
      <c r="FK27" s="385"/>
      <c r="FL27" s="385"/>
      <c r="FM27" s="385"/>
      <c r="FN27" s="385"/>
      <c r="FO27" s="385"/>
      <c r="FP27" s="385"/>
      <c r="FQ27" s="385"/>
      <c r="FR27" s="385"/>
      <c r="FS27" s="385"/>
      <c r="FT27" s="385"/>
      <c r="FU27" s="385"/>
      <c r="FV27" s="385"/>
      <c r="FW27" s="385"/>
      <c r="FX27" s="385"/>
      <c r="FY27" s="385"/>
      <c r="FZ27" s="385"/>
      <c r="GA27" s="385"/>
      <c r="GB27" s="385"/>
      <c r="GC27" s="385"/>
      <c r="GD27" s="385"/>
      <c r="GE27" s="385"/>
      <c r="GF27" s="385"/>
      <c r="GG27" s="385"/>
      <c r="GH27" s="385"/>
      <c r="GI27" s="385"/>
      <c r="GJ27" s="385"/>
      <c r="GK27" s="385"/>
      <c r="GL27" s="385"/>
      <c r="GM27" s="385"/>
      <c r="GN27" s="385"/>
      <c r="GO27" s="385"/>
      <c r="GP27" s="385"/>
      <c r="GQ27" s="385"/>
      <c r="GR27" s="385"/>
      <c r="GS27" s="385"/>
      <c r="GT27" s="385"/>
      <c r="GU27" s="385"/>
      <c r="GV27" s="385"/>
      <c r="GW27" s="385"/>
      <c r="GX27" s="385"/>
      <c r="GY27" s="385"/>
      <c r="GZ27" s="385"/>
      <c r="HA27" s="385"/>
      <c r="HB27" s="385"/>
      <c r="HC27" s="385"/>
      <c r="HD27" s="385"/>
      <c r="HE27" s="385"/>
      <c r="HF27" s="385"/>
      <c r="HG27" s="385"/>
      <c r="HH27" s="385"/>
      <c r="HI27" s="385"/>
      <c r="HJ27" s="385"/>
      <c r="HK27" s="385"/>
      <c r="HL27" s="385"/>
      <c r="HM27" s="385"/>
      <c r="HN27" s="385"/>
      <c r="HO27" s="385"/>
      <c r="HP27" s="385"/>
      <c r="HQ27" s="385"/>
      <c r="HR27" s="385"/>
      <c r="HS27" s="385"/>
      <c r="HT27" s="385"/>
      <c r="HU27" s="385"/>
      <c r="HV27" s="385"/>
      <c r="HW27" s="385"/>
      <c r="HX27" s="385"/>
      <c r="HY27" s="385"/>
      <c r="HZ27" s="385"/>
      <c r="IA27" s="385"/>
      <c r="IB27" s="385"/>
      <c r="IC27" s="385"/>
      <c r="ID27" s="385"/>
      <c r="IE27" s="385"/>
      <c r="IF27" s="385"/>
      <c r="IG27" s="385"/>
      <c r="IH27" s="385"/>
      <c r="II27" s="385"/>
      <c r="IJ27" s="385"/>
      <c r="IK27" s="385"/>
      <c r="IL27" s="385"/>
      <c r="IM27" s="385"/>
      <c r="IN27" s="385"/>
      <c r="IO27" s="385"/>
      <c r="IP27" s="385"/>
      <c r="IQ27" s="385"/>
      <c r="IR27" s="385"/>
      <c r="IS27" s="385"/>
      <c r="IT27" s="385"/>
      <c r="IU27" s="385"/>
      <c r="IV27" s="385"/>
      <c r="IW27" s="385"/>
      <c r="IX27" s="385"/>
      <c r="IY27" s="385"/>
      <c r="IZ27" s="385"/>
      <c r="JA27" s="385"/>
      <c r="JB27" s="385"/>
      <c r="JC27" s="385"/>
      <c r="JD27" s="385"/>
      <c r="JE27" s="385"/>
      <c r="JF27" s="385"/>
      <c r="JG27" s="385"/>
      <c r="JH27" s="385"/>
      <c r="JI27" s="385"/>
      <c r="JJ27" s="385"/>
      <c r="JK27" s="385"/>
      <c r="JL27" s="385"/>
      <c r="JM27" s="385"/>
      <c r="JN27" s="385"/>
      <c r="JO27" s="385"/>
      <c r="JP27" s="385"/>
      <c r="JQ27" s="385"/>
      <c r="JR27" s="385"/>
      <c r="JS27" s="385"/>
      <c r="JT27" s="385"/>
      <c r="JU27" s="385"/>
      <c r="JV27" s="385"/>
      <c r="JW27" s="385"/>
      <c r="JX27" s="385"/>
      <c r="JY27" s="385"/>
      <c r="JZ27" s="385"/>
      <c r="KA27" s="385"/>
      <c r="KB27" s="385"/>
      <c r="KC27" s="385"/>
      <c r="KD27" s="385"/>
      <c r="KE27" s="385"/>
      <c r="KF27" s="385"/>
      <c r="KG27" s="385"/>
      <c r="KH27" s="385"/>
      <c r="KI27" s="385"/>
      <c r="KJ27" s="385"/>
      <c r="KK27" s="385"/>
      <c r="KL27" s="385"/>
      <c r="KM27" s="385"/>
      <c r="KN27" s="385"/>
      <c r="KO27" s="385"/>
      <c r="KP27" s="385"/>
      <c r="KQ27" s="385"/>
      <c r="KR27" s="385"/>
      <c r="KS27" s="385"/>
      <c r="KT27" s="385"/>
      <c r="KU27" s="385"/>
      <c r="KV27" s="385"/>
      <c r="KW27" s="385"/>
      <c r="KX27" s="385"/>
      <c r="KY27" s="385"/>
      <c r="KZ27" s="385"/>
      <c r="LA27" s="385"/>
      <c r="LB27" s="385"/>
      <c r="LC27" s="385"/>
      <c r="LD27" s="385"/>
      <c r="LE27" s="385"/>
      <c r="LF27" s="385"/>
      <c r="LG27" s="385"/>
      <c r="LH27" s="385"/>
      <c r="LI27" s="385"/>
      <c r="LJ27" s="385"/>
      <c r="LK27" s="385"/>
      <c r="LL27" s="385"/>
      <c r="LM27" s="385"/>
      <c r="LN27" s="385"/>
      <c r="LO27" s="385"/>
      <c r="LP27" s="385"/>
      <c r="LQ27" s="385"/>
      <c r="LR27" s="385"/>
      <c r="LS27" s="385"/>
      <c r="LT27" s="385"/>
      <c r="LU27" s="385"/>
      <c r="LV27" s="385"/>
      <c r="LW27" s="385"/>
      <c r="LX27" s="385"/>
      <c r="LY27" s="385"/>
      <c r="LZ27" s="385"/>
      <c r="MA27" s="385"/>
      <c r="MB27" s="385"/>
      <c r="MC27" s="385"/>
      <c r="MD27" s="385"/>
      <c r="ME27" s="385"/>
      <c r="MF27" s="385"/>
      <c r="MG27" s="385"/>
      <c r="MH27" s="385"/>
      <c r="MI27" s="385"/>
      <c r="MJ27" s="385"/>
      <c r="MK27" s="385"/>
      <c r="ML27" s="385"/>
      <c r="MM27" s="385"/>
      <c r="MN27" s="385"/>
      <c r="MO27" s="385"/>
      <c r="MP27" s="385"/>
      <c r="MQ27" s="385"/>
      <c r="MR27" s="385"/>
      <c r="MS27" s="385"/>
      <c r="MT27" s="385"/>
      <c r="MU27" s="385"/>
      <c r="MV27" s="385"/>
      <c r="MW27" s="385"/>
      <c r="MX27" s="385"/>
      <c r="MY27" s="385"/>
      <c r="MZ27" s="385"/>
      <c r="NA27" s="385"/>
      <c r="NB27" s="385"/>
      <c r="NC27" s="385"/>
      <c r="ND27" s="385"/>
      <c r="NE27" s="385"/>
      <c r="NF27" s="385"/>
      <c r="NG27" s="385"/>
      <c r="NH27" s="385"/>
      <c r="NI27" s="385"/>
      <c r="NJ27" s="385"/>
      <c r="NK27" s="385"/>
      <c r="NL27" s="385"/>
      <c r="NM27" s="385"/>
      <c r="NN27" s="385"/>
      <c r="NO27" s="385"/>
      <c r="NP27" s="385"/>
      <c r="NQ27" s="385"/>
      <c r="NR27" s="385"/>
      <c r="NS27" s="385"/>
      <c r="NT27" s="385"/>
      <c r="NU27" s="385"/>
      <c r="NV27" s="385"/>
      <c r="NW27" s="385"/>
      <c r="NX27" s="385"/>
      <c r="NY27" s="385"/>
      <c r="NZ27" s="385"/>
      <c r="OA27" s="385"/>
      <c r="OB27" s="385"/>
      <c r="OC27" s="385"/>
      <c r="OD27" s="385"/>
      <c r="OE27" s="385"/>
      <c r="OF27" s="385"/>
      <c r="OG27" s="385"/>
      <c r="OH27" s="385"/>
      <c r="OI27" s="385"/>
      <c r="OJ27" s="385"/>
      <c r="OK27" s="385"/>
      <c r="OL27" s="385"/>
      <c r="OM27" s="385"/>
      <c r="ON27" s="385"/>
      <c r="OO27" s="385"/>
      <c r="OP27" s="385"/>
      <c r="OQ27" s="385"/>
      <c r="OR27" s="385"/>
      <c r="OS27" s="385"/>
      <c r="OT27" s="385"/>
      <c r="OU27" s="385"/>
      <c r="OV27" s="385"/>
      <c r="OW27" s="385"/>
      <c r="OX27" s="385"/>
      <c r="OY27" s="385"/>
      <c r="OZ27" s="385"/>
      <c r="PA27" s="385"/>
      <c r="PB27" s="385"/>
      <c r="PC27" s="385"/>
      <c r="PD27" s="385"/>
      <c r="PE27" s="385"/>
      <c r="PF27" s="385"/>
      <c r="PG27" s="385"/>
      <c r="PH27" s="385"/>
      <c r="PI27" s="385"/>
      <c r="PJ27" s="385"/>
      <c r="PK27" s="385"/>
      <c r="PL27" s="385"/>
      <c r="PM27" s="385"/>
      <c r="PN27" s="385"/>
      <c r="PO27" s="385"/>
      <c r="PP27" s="385"/>
      <c r="PQ27" s="385"/>
      <c r="PR27" s="385"/>
      <c r="PS27" s="385"/>
      <c r="PT27" s="385"/>
      <c r="PU27" s="385"/>
      <c r="PV27" s="385"/>
      <c r="PW27" s="385"/>
      <c r="PX27" s="385"/>
      <c r="PY27" s="385"/>
      <c r="PZ27" s="385"/>
      <c r="QA27" s="385"/>
      <c r="QB27" s="385"/>
      <c r="QC27" s="385"/>
      <c r="QD27" s="385"/>
      <c r="QE27" s="385"/>
      <c r="QF27" s="385"/>
      <c r="QG27" s="385"/>
      <c r="QH27" s="385"/>
      <c r="QI27" s="385"/>
      <c r="QJ27" s="385"/>
      <c r="QK27" s="385"/>
      <c r="QL27" s="385"/>
      <c r="QM27" s="385"/>
      <c r="QN27" s="385"/>
      <c r="QO27" s="385"/>
      <c r="QP27" s="385"/>
      <c r="QQ27" s="385"/>
      <c r="QR27" s="385"/>
      <c r="QS27" s="385"/>
      <c r="QT27" s="385"/>
      <c r="QU27" s="385"/>
      <c r="QV27" s="385"/>
      <c r="QW27" s="385"/>
      <c r="QX27" s="385"/>
      <c r="QY27" s="385"/>
      <c r="QZ27" s="385"/>
      <c r="RA27" s="385"/>
      <c r="RB27" s="385"/>
      <c r="RC27" s="385"/>
      <c r="RD27" s="385"/>
      <c r="RE27" s="385"/>
      <c r="RF27" s="385"/>
      <c r="RG27" s="385"/>
      <c r="RH27" s="385"/>
      <c r="RI27" s="385"/>
      <c r="RJ27" s="385"/>
      <c r="RK27" s="385"/>
      <c r="RL27" s="385"/>
      <c r="RM27" s="385"/>
      <c r="RN27" s="385"/>
      <c r="RO27" s="385"/>
      <c r="RP27" s="385"/>
      <c r="RQ27" s="385"/>
      <c r="RR27" s="385"/>
      <c r="RS27" s="385"/>
      <c r="RT27" s="385"/>
      <c r="RU27" s="385"/>
      <c r="RV27" s="385"/>
      <c r="RW27" s="385"/>
      <c r="RX27" s="385"/>
      <c r="RY27" s="385"/>
      <c r="RZ27" s="385"/>
      <c r="SA27" s="385"/>
      <c r="SB27" s="385"/>
      <c r="SC27" s="385"/>
      <c r="SD27" s="385"/>
      <c r="SE27" s="385"/>
      <c r="SF27" s="385"/>
      <c r="SG27" s="385"/>
      <c r="SH27" s="385"/>
      <c r="SI27" s="385"/>
      <c r="SJ27" s="385"/>
      <c r="SK27" s="385"/>
      <c r="SL27" s="385"/>
      <c r="SM27" s="385"/>
      <c r="SN27" s="385"/>
      <c r="SO27" s="385"/>
      <c r="SP27" s="385"/>
      <c r="SQ27" s="385"/>
      <c r="SR27" s="385"/>
      <c r="SS27" s="385"/>
      <c r="ST27" s="385"/>
      <c r="SU27" s="385"/>
      <c r="SV27" s="385"/>
      <c r="SW27" s="385"/>
      <c r="SX27" s="385"/>
      <c r="SY27" s="385"/>
      <c r="SZ27" s="385"/>
      <c r="TA27" s="385"/>
      <c r="TB27" s="385"/>
      <c r="TC27" s="385"/>
      <c r="TD27" s="385"/>
      <c r="TE27" s="385"/>
      <c r="TF27" s="385"/>
      <c r="TG27" s="385"/>
      <c r="TH27" s="385"/>
      <c r="TI27" s="385"/>
      <c r="TJ27" s="385"/>
      <c r="TK27" s="385"/>
      <c r="TL27" s="385"/>
      <c r="TM27" s="385"/>
      <c r="TN27" s="385"/>
      <c r="TO27" s="385"/>
      <c r="TP27" s="385"/>
      <c r="TQ27" s="385"/>
      <c r="TR27" s="385"/>
      <c r="TS27" s="385"/>
      <c r="TT27" s="385"/>
      <c r="TU27" s="385"/>
      <c r="TV27" s="385"/>
      <c r="TW27" s="385"/>
      <c r="TX27" s="385"/>
      <c r="TY27" s="385"/>
      <c r="TZ27" s="385"/>
      <c r="UA27" s="385"/>
      <c r="UB27" s="385"/>
      <c r="UC27" s="385"/>
      <c r="UD27" s="385"/>
      <c r="UE27" s="385"/>
      <c r="UF27" s="385"/>
      <c r="UG27" s="385"/>
      <c r="UH27" s="385"/>
      <c r="UI27" s="385"/>
      <c r="UJ27" s="385"/>
      <c r="UK27" s="385"/>
      <c r="UL27" s="385"/>
      <c r="UM27" s="385"/>
      <c r="UN27" s="385"/>
      <c r="UO27" s="385"/>
      <c r="UP27" s="385"/>
      <c r="UQ27" s="385"/>
      <c r="UR27" s="385"/>
      <c r="US27" s="385"/>
      <c r="UT27" s="385"/>
      <c r="UU27" s="385"/>
      <c r="UV27" s="385"/>
      <c r="UW27" s="385"/>
      <c r="UX27" s="385"/>
      <c r="UY27" s="385"/>
      <c r="UZ27" s="385"/>
      <c r="VA27" s="385"/>
      <c r="VB27" s="385"/>
      <c r="VC27" s="385"/>
      <c r="VD27" s="385"/>
      <c r="VE27" s="385"/>
      <c r="VF27" s="385"/>
      <c r="VG27" s="385"/>
      <c r="VH27" s="385"/>
      <c r="VI27" s="385"/>
      <c r="VJ27" s="385"/>
      <c r="VK27" s="385"/>
      <c r="VL27" s="385"/>
      <c r="VM27" s="385"/>
      <c r="VN27" s="385"/>
      <c r="VO27" s="385"/>
      <c r="VP27" s="385"/>
      <c r="VQ27" s="385"/>
      <c r="VR27" s="385"/>
      <c r="VS27" s="385"/>
      <c r="VT27" s="385"/>
      <c r="VU27" s="385"/>
      <c r="VV27" s="385"/>
      <c r="VW27" s="385"/>
      <c r="VX27" s="385"/>
      <c r="VY27" s="385"/>
      <c r="VZ27" s="385"/>
      <c r="WA27" s="385"/>
      <c r="WB27" s="385"/>
      <c r="WC27" s="385"/>
      <c r="WD27" s="385"/>
      <c r="WE27" s="385"/>
      <c r="WF27" s="385"/>
      <c r="WG27" s="385"/>
      <c r="WH27" s="385"/>
      <c r="WI27" s="385"/>
      <c r="WJ27" s="385"/>
      <c r="WK27" s="385"/>
      <c r="WL27" s="385"/>
      <c r="WM27" s="385"/>
      <c r="WN27" s="385"/>
      <c r="WO27" s="385"/>
      <c r="WP27" s="385"/>
      <c r="WQ27" s="385"/>
      <c r="WR27" s="385"/>
      <c r="WS27" s="385"/>
      <c r="WT27" s="385"/>
      <c r="WU27" s="385"/>
      <c r="WV27" s="385"/>
      <c r="WW27" s="385"/>
      <c r="WX27" s="385"/>
      <c r="WY27" s="385"/>
      <c r="WZ27" s="385"/>
      <c r="XA27" s="385"/>
      <c r="XB27" s="385"/>
      <c r="XC27" s="385"/>
      <c r="XD27" s="385"/>
      <c r="XE27" s="385"/>
      <c r="XF27" s="385"/>
      <c r="XG27" s="385"/>
      <c r="XH27" s="385"/>
      <c r="XI27" s="385"/>
      <c r="XJ27" s="385"/>
      <c r="XK27" s="385"/>
      <c r="XL27" s="385"/>
      <c r="XM27" s="385"/>
      <c r="XN27" s="385"/>
      <c r="XO27" s="385"/>
      <c r="XP27" s="385"/>
      <c r="XQ27" s="385"/>
      <c r="XR27" s="385"/>
      <c r="XS27" s="385"/>
      <c r="XT27" s="385"/>
      <c r="XU27" s="385"/>
      <c r="XV27" s="385"/>
      <c r="XW27" s="385"/>
      <c r="XX27" s="385"/>
      <c r="XY27" s="385"/>
      <c r="XZ27" s="385"/>
      <c r="YA27" s="385"/>
      <c r="YB27" s="385"/>
      <c r="YC27" s="385"/>
      <c r="YD27" s="385"/>
      <c r="YE27" s="385"/>
      <c r="YF27" s="385"/>
      <c r="YG27" s="385"/>
      <c r="YH27" s="385"/>
      <c r="YI27" s="385"/>
      <c r="YJ27" s="385"/>
    </row>
    <row r="28" spans="1:660" s="386" customFormat="1" ht="20.149999999999999" customHeight="1">
      <c r="A28" s="555"/>
      <c r="B28" s="551"/>
      <c r="C28" s="551"/>
      <c r="D28" s="551"/>
      <c r="E28" s="551"/>
      <c r="F28" s="552"/>
      <c r="G28" s="552"/>
      <c r="H28" s="553"/>
      <c r="I28" s="384"/>
      <c r="J28" s="731" t="s">
        <v>214</v>
      </c>
      <c r="K28" s="732"/>
      <c r="L28" s="732">
        <f>Résultats!AU4</f>
        <v>1</v>
      </c>
      <c r="M28" s="732"/>
      <c r="N28" s="551"/>
      <c r="O28" s="737" t="str">
        <f>IF(Résultats!AU36="","",Résultats!AU36)</f>
        <v/>
      </c>
      <c r="P28" s="737"/>
      <c r="Q28" s="738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5"/>
      <c r="AW28" s="385"/>
      <c r="AX28" s="385"/>
      <c r="AY28" s="385"/>
      <c r="AZ28" s="385"/>
      <c r="BA28" s="385"/>
      <c r="BB28" s="385"/>
      <c r="BC28" s="385"/>
      <c r="BD28" s="385"/>
      <c r="BE28" s="385"/>
      <c r="BF28" s="385"/>
      <c r="BG28" s="385"/>
      <c r="BH28" s="385"/>
      <c r="BI28" s="385"/>
      <c r="BJ28" s="385"/>
      <c r="BK28" s="385"/>
      <c r="BL28" s="385"/>
      <c r="BM28" s="385"/>
      <c r="BN28" s="385"/>
      <c r="BO28" s="385"/>
      <c r="BP28" s="385"/>
      <c r="BQ28" s="385"/>
      <c r="BR28" s="385"/>
      <c r="BS28" s="385"/>
      <c r="BT28" s="385"/>
      <c r="BU28" s="385"/>
      <c r="BV28" s="385"/>
      <c r="BW28" s="385"/>
      <c r="BX28" s="385"/>
      <c r="BY28" s="385"/>
      <c r="BZ28" s="385"/>
      <c r="CA28" s="385"/>
      <c r="CB28" s="385"/>
      <c r="CC28" s="385"/>
      <c r="CD28" s="385"/>
      <c r="CE28" s="385"/>
      <c r="CF28" s="385"/>
      <c r="CG28" s="385"/>
      <c r="CH28" s="385"/>
      <c r="CI28" s="385"/>
      <c r="CJ28" s="385"/>
      <c r="CK28" s="385"/>
      <c r="CL28" s="385"/>
      <c r="CM28" s="385"/>
      <c r="CN28" s="385"/>
      <c r="CO28" s="385"/>
      <c r="CP28" s="385"/>
      <c r="CQ28" s="385"/>
      <c r="CR28" s="385"/>
      <c r="CS28" s="385"/>
      <c r="CT28" s="385"/>
      <c r="CU28" s="385"/>
      <c r="CV28" s="385"/>
      <c r="CW28" s="385"/>
      <c r="CX28" s="385"/>
      <c r="CY28" s="385"/>
      <c r="CZ28" s="385"/>
      <c r="DA28" s="385"/>
      <c r="DB28" s="385"/>
      <c r="DC28" s="385"/>
      <c r="DD28" s="385"/>
      <c r="DE28" s="385"/>
      <c r="DF28" s="385"/>
      <c r="DG28" s="385"/>
      <c r="DH28" s="385"/>
      <c r="DI28" s="385"/>
      <c r="DJ28" s="385"/>
      <c r="DK28" s="385"/>
      <c r="DL28" s="385"/>
      <c r="DM28" s="385"/>
      <c r="DN28" s="385"/>
      <c r="DO28" s="385"/>
      <c r="DP28" s="385"/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385"/>
      <c r="EB28" s="385"/>
      <c r="EC28" s="385"/>
      <c r="ED28" s="385"/>
      <c r="EE28" s="385"/>
      <c r="EF28" s="385"/>
      <c r="EG28" s="385"/>
      <c r="EH28" s="385"/>
      <c r="EI28" s="385"/>
      <c r="EJ28" s="385"/>
      <c r="EK28" s="385"/>
      <c r="EL28" s="385"/>
      <c r="EM28" s="385"/>
      <c r="EN28" s="385"/>
      <c r="EO28" s="385"/>
      <c r="EP28" s="385"/>
      <c r="EQ28" s="385"/>
      <c r="ER28" s="385"/>
      <c r="ES28" s="385"/>
      <c r="ET28" s="385"/>
      <c r="EU28" s="385"/>
      <c r="EV28" s="385"/>
      <c r="EW28" s="385"/>
      <c r="EX28" s="385"/>
      <c r="EY28" s="385"/>
      <c r="EZ28" s="385"/>
      <c r="FA28" s="385"/>
      <c r="FB28" s="385"/>
      <c r="FC28" s="385"/>
      <c r="FD28" s="385"/>
      <c r="FE28" s="385"/>
      <c r="FF28" s="385"/>
      <c r="FG28" s="385"/>
      <c r="FH28" s="385"/>
      <c r="FI28" s="385"/>
      <c r="FJ28" s="385"/>
      <c r="FK28" s="385"/>
      <c r="FL28" s="385"/>
      <c r="FM28" s="385"/>
      <c r="FN28" s="385"/>
      <c r="FO28" s="385"/>
      <c r="FP28" s="385"/>
      <c r="FQ28" s="385"/>
      <c r="FR28" s="385"/>
      <c r="FS28" s="385"/>
      <c r="FT28" s="385"/>
      <c r="FU28" s="385"/>
      <c r="FV28" s="385"/>
      <c r="FW28" s="385"/>
      <c r="FX28" s="385"/>
      <c r="FY28" s="385"/>
      <c r="FZ28" s="385"/>
      <c r="GA28" s="385"/>
      <c r="GB28" s="385"/>
      <c r="GC28" s="385"/>
      <c r="GD28" s="385"/>
      <c r="GE28" s="385"/>
      <c r="GF28" s="385"/>
      <c r="GG28" s="385"/>
      <c r="GH28" s="385"/>
      <c r="GI28" s="385"/>
      <c r="GJ28" s="385"/>
      <c r="GK28" s="385"/>
      <c r="GL28" s="385"/>
      <c r="GM28" s="385"/>
      <c r="GN28" s="385"/>
      <c r="GO28" s="385"/>
      <c r="GP28" s="385"/>
      <c r="GQ28" s="385"/>
      <c r="GR28" s="385"/>
      <c r="GS28" s="385"/>
      <c r="GT28" s="385"/>
      <c r="GU28" s="385"/>
      <c r="GV28" s="385"/>
      <c r="GW28" s="385"/>
      <c r="GX28" s="385"/>
      <c r="GY28" s="385"/>
      <c r="GZ28" s="385"/>
      <c r="HA28" s="385"/>
      <c r="HB28" s="385"/>
      <c r="HC28" s="385"/>
      <c r="HD28" s="385"/>
      <c r="HE28" s="385"/>
      <c r="HF28" s="385"/>
      <c r="HG28" s="385"/>
      <c r="HH28" s="385"/>
      <c r="HI28" s="385"/>
      <c r="HJ28" s="385"/>
      <c r="HK28" s="385"/>
      <c r="HL28" s="385"/>
      <c r="HM28" s="385"/>
      <c r="HN28" s="385"/>
      <c r="HO28" s="385"/>
      <c r="HP28" s="385"/>
      <c r="HQ28" s="385"/>
      <c r="HR28" s="385"/>
      <c r="HS28" s="385"/>
      <c r="HT28" s="385"/>
      <c r="HU28" s="385"/>
      <c r="HV28" s="385"/>
      <c r="HW28" s="385"/>
      <c r="HX28" s="385"/>
      <c r="HY28" s="385"/>
      <c r="HZ28" s="385"/>
      <c r="IA28" s="385"/>
      <c r="IB28" s="385"/>
      <c r="IC28" s="385"/>
      <c r="ID28" s="385"/>
      <c r="IE28" s="385"/>
      <c r="IF28" s="385"/>
      <c r="IG28" s="385"/>
      <c r="IH28" s="385"/>
      <c r="II28" s="385"/>
      <c r="IJ28" s="385"/>
      <c r="IK28" s="385"/>
      <c r="IL28" s="385"/>
      <c r="IM28" s="385"/>
      <c r="IN28" s="385"/>
      <c r="IO28" s="385"/>
      <c r="IP28" s="385"/>
      <c r="IQ28" s="385"/>
      <c r="IR28" s="385"/>
      <c r="IS28" s="385"/>
      <c r="IT28" s="385"/>
      <c r="IU28" s="385"/>
      <c r="IV28" s="385"/>
      <c r="IW28" s="385"/>
      <c r="IX28" s="385"/>
      <c r="IY28" s="385"/>
      <c r="IZ28" s="385"/>
      <c r="JA28" s="385"/>
      <c r="JB28" s="385"/>
      <c r="JC28" s="385"/>
      <c r="JD28" s="385"/>
      <c r="JE28" s="385"/>
      <c r="JF28" s="385"/>
      <c r="JG28" s="385"/>
      <c r="JH28" s="385"/>
      <c r="JI28" s="385"/>
      <c r="JJ28" s="385"/>
      <c r="JK28" s="385"/>
      <c r="JL28" s="385"/>
      <c r="JM28" s="385"/>
      <c r="JN28" s="385"/>
      <c r="JO28" s="385"/>
      <c r="JP28" s="385"/>
      <c r="JQ28" s="385"/>
      <c r="JR28" s="385"/>
      <c r="JS28" s="385"/>
      <c r="JT28" s="385"/>
      <c r="JU28" s="385"/>
      <c r="JV28" s="385"/>
      <c r="JW28" s="385"/>
      <c r="JX28" s="385"/>
      <c r="JY28" s="385"/>
      <c r="JZ28" s="385"/>
      <c r="KA28" s="385"/>
      <c r="KB28" s="385"/>
      <c r="KC28" s="385"/>
      <c r="KD28" s="385"/>
      <c r="KE28" s="385"/>
      <c r="KF28" s="385"/>
      <c r="KG28" s="385"/>
      <c r="KH28" s="385"/>
      <c r="KI28" s="385"/>
      <c r="KJ28" s="385"/>
      <c r="KK28" s="385"/>
      <c r="KL28" s="385"/>
      <c r="KM28" s="385"/>
      <c r="KN28" s="385"/>
      <c r="KO28" s="385"/>
      <c r="KP28" s="385"/>
      <c r="KQ28" s="385"/>
      <c r="KR28" s="385"/>
      <c r="KS28" s="385"/>
      <c r="KT28" s="385"/>
      <c r="KU28" s="385"/>
      <c r="KV28" s="385"/>
      <c r="KW28" s="385"/>
      <c r="KX28" s="385"/>
      <c r="KY28" s="385"/>
      <c r="KZ28" s="385"/>
      <c r="LA28" s="385"/>
      <c r="LB28" s="385"/>
      <c r="LC28" s="385"/>
      <c r="LD28" s="385"/>
      <c r="LE28" s="385"/>
      <c r="LF28" s="385"/>
      <c r="LG28" s="385"/>
      <c r="LH28" s="385"/>
      <c r="LI28" s="385"/>
      <c r="LJ28" s="385"/>
      <c r="LK28" s="385"/>
      <c r="LL28" s="385"/>
      <c r="LM28" s="385"/>
      <c r="LN28" s="385"/>
      <c r="LO28" s="385"/>
      <c r="LP28" s="385"/>
      <c r="LQ28" s="385"/>
      <c r="LR28" s="385"/>
      <c r="LS28" s="385"/>
      <c r="LT28" s="385"/>
      <c r="LU28" s="385"/>
      <c r="LV28" s="385"/>
      <c r="LW28" s="385"/>
      <c r="LX28" s="385"/>
      <c r="LY28" s="385"/>
      <c r="LZ28" s="385"/>
      <c r="MA28" s="385"/>
      <c r="MB28" s="385"/>
      <c r="MC28" s="385"/>
      <c r="MD28" s="385"/>
      <c r="ME28" s="385"/>
      <c r="MF28" s="385"/>
      <c r="MG28" s="385"/>
      <c r="MH28" s="385"/>
      <c r="MI28" s="385"/>
      <c r="MJ28" s="385"/>
      <c r="MK28" s="385"/>
      <c r="ML28" s="385"/>
      <c r="MM28" s="385"/>
      <c r="MN28" s="385"/>
      <c r="MO28" s="385"/>
      <c r="MP28" s="385"/>
      <c r="MQ28" s="385"/>
      <c r="MR28" s="385"/>
      <c r="MS28" s="385"/>
      <c r="MT28" s="385"/>
      <c r="MU28" s="385"/>
      <c r="MV28" s="385"/>
      <c r="MW28" s="385"/>
      <c r="MX28" s="385"/>
      <c r="MY28" s="385"/>
      <c r="MZ28" s="385"/>
      <c r="NA28" s="385"/>
      <c r="NB28" s="385"/>
      <c r="NC28" s="385"/>
      <c r="ND28" s="385"/>
      <c r="NE28" s="385"/>
      <c r="NF28" s="385"/>
      <c r="NG28" s="385"/>
      <c r="NH28" s="385"/>
      <c r="NI28" s="385"/>
      <c r="NJ28" s="385"/>
      <c r="NK28" s="385"/>
      <c r="NL28" s="385"/>
      <c r="NM28" s="385"/>
      <c r="NN28" s="385"/>
      <c r="NO28" s="385"/>
      <c r="NP28" s="385"/>
      <c r="NQ28" s="385"/>
      <c r="NR28" s="385"/>
      <c r="NS28" s="385"/>
      <c r="NT28" s="385"/>
      <c r="NU28" s="385"/>
      <c r="NV28" s="385"/>
      <c r="NW28" s="385"/>
      <c r="NX28" s="385"/>
      <c r="NY28" s="385"/>
      <c r="NZ28" s="385"/>
      <c r="OA28" s="385"/>
      <c r="OB28" s="385"/>
      <c r="OC28" s="385"/>
      <c r="OD28" s="385"/>
      <c r="OE28" s="385"/>
      <c r="OF28" s="385"/>
      <c r="OG28" s="385"/>
      <c r="OH28" s="385"/>
      <c r="OI28" s="385"/>
      <c r="OJ28" s="385"/>
      <c r="OK28" s="385"/>
      <c r="OL28" s="385"/>
      <c r="OM28" s="385"/>
      <c r="ON28" s="385"/>
      <c r="OO28" s="385"/>
      <c r="OP28" s="385"/>
      <c r="OQ28" s="385"/>
      <c r="OR28" s="385"/>
      <c r="OS28" s="385"/>
      <c r="OT28" s="385"/>
      <c r="OU28" s="385"/>
      <c r="OV28" s="385"/>
      <c r="OW28" s="385"/>
      <c r="OX28" s="385"/>
      <c r="OY28" s="385"/>
      <c r="OZ28" s="385"/>
      <c r="PA28" s="385"/>
      <c r="PB28" s="385"/>
      <c r="PC28" s="385"/>
      <c r="PD28" s="385"/>
      <c r="PE28" s="385"/>
      <c r="PF28" s="385"/>
      <c r="PG28" s="385"/>
      <c r="PH28" s="385"/>
      <c r="PI28" s="385"/>
      <c r="PJ28" s="385"/>
      <c r="PK28" s="385"/>
      <c r="PL28" s="385"/>
      <c r="PM28" s="385"/>
      <c r="PN28" s="385"/>
      <c r="PO28" s="385"/>
      <c r="PP28" s="385"/>
      <c r="PQ28" s="385"/>
      <c r="PR28" s="385"/>
      <c r="PS28" s="385"/>
      <c r="PT28" s="385"/>
      <c r="PU28" s="385"/>
      <c r="PV28" s="385"/>
      <c r="PW28" s="385"/>
      <c r="PX28" s="385"/>
      <c r="PY28" s="385"/>
      <c r="PZ28" s="385"/>
      <c r="QA28" s="385"/>
      <c r="QB28" s="385"/>
      <c r="QC28" s="385"/>
      <c r="QD28" s="385"/>
      <c r="QE28" s="385"/>
      <c r="QF28" s="385"/>
      <c r="QG28" s="385"/>
      <c r="QH28" s="385"/>
      <c r="QI28" s="385"/>
      <c r="QJ28" s="385"/>
      <c r="QK28" s="385"/>
      <c r="QL28" s="385"/>
      <c r="QM28" s="385"/>
      <c r="QN28" s="385"/>
      <c r="QO28" s="385"/>
      <c r="QP28" s="385"/>
      <c r="QQ28" s="385"/>
      <c r="QR28" s="385"/>
      <c r="QS28" s="385"/>
      <c r="QT28" s="385"/>
      <c r="QU28" s="385"/>
      <c r="QV28" s="385"/>
      <c r="QW28" s="385"/>
      <c r="QX28" s="385"/>
      <c r="QY28" s="385"/>
      <c r="QZ28" s="385"/>
      <c r="RA28" s="385"/>
      <c r="RB28" s="385"/>
      <c r="RC28" s="385"/>
      <c r="RD28" s="385"/>
      <c r="RE28" s="385"/>
      <c r="RF28" s="385"/>
      <c r="RG28" s="385"/>
      <c r="RH28" s="385"/>
      <c r="RI28" s="385"/>
      <c r="RJ28" s="385"/>
      <c r="RK28" s="385"/>
      <c r="RL28" s="385"/>
      <c r="RM28" s="385"/>
      <c r="RN28" s="385"/>
      <c r="RO28" s="385"/>
      <c r="RP28" s="385"/>
      <c r="RQ28" s="385"/>
      <c r="RR28" s="385"/>
      <c r="RS28" s="385"/>
      <c r="RT28" s="385"/>
      <c r="RU28" s="385"/>
      <c r="RV28" s="385"/>
      <c r="RW28" s="385"/>
      <c r="RX28" s="385"/>
      <c r="RY28" s="385"/>
      <c r="RZ28" s="385"/>
      <c r="SA28" s="385"/>
      <c r="SB28" s="385"/>
      <c r="SC28" s="385"/>
      <c r="SD28" s="385"/>
      <c r="SE28" s="385"/>
      <c r="SF28" s="385"/>
      <c r="SG28" s="385"/>
      <c r="SH28" s="385"/>
      <c r="SI28" s="385"/>
      <c r="SJ28" s="385"/>
      <c r="SK28" s="385"/>
      <c r="SL28" s="385"/>
      <c r="SM28" s="385"/>
      <c r="SN28" s="385"/>
      <c r="SO28" s="385"/>
      <c r="SP28" s="385"/>
      <c r="SQ28" s="385"/>
      <c r="SR28" s="385"/>
      <c r="SS28" s="385"/>
      <c r="ST28" s="385"/>
      <c r="SU28" s="385"/>
      <c r="SV28" s="385"/>
      <c r="SW28" s="385"/>
      <c r="SX28" s="385"/>
      <c r="SY28" s="385"/>
      <c r="SZ28" s="385"/>
      <c r="TA28" s="385"/>
      <c r="TB28" s="385"/>
      <c r="TC28" s="385"/>
      <c r="TD28" s="385"/>
      <c r="TE28" s="385"/>
      <c r="TF28" s="385"/>
      <c r="TG28" s="385"/>
      <c r="TH28" s="385"/>
      <c r="TI28" s="385"/>
      <c r="TJ28" s="385"/>
      <c r="TK28" s="385"/>
      <c r="TL28" s="385"/>
      <c r="TM28" s="385"/>
      <c r="TN28" s="385"/>
      <c r="TO28" s="385"/>
      <c r="TP28" s="385"/>
      <c r="TQ28" s="385"/>
      <c r="TR28" s="385"/>
      <c r="TS28" s="385"/>
      <c r="TT28" s="385"/>
      <c r="TU28" s="385"/>
      <c r="TV28" s="385"/>
      <c r="TW28" s="385"/>
      <c r="TX28" s="385"/>
      <c r="TY28" s="385"/>
      <c r="TZ28" s="385"/>
      <c r="UA28" s="385"/>
      <c r="UB28" s="385"/>
      <c r="UC28" s="385"/>
      <c r="UD28" s="385"/>
      <c r="UE28" s="385"/>
      <c r="UF28" s="385"/>
      <c r="UG28" s="385"/>
      <c r="UH28" s="385"/>
      <c r="UI28" s="385"/>
      <c r="UJ28" s="385"/>
      <c r="UK28" s="385"/>
      <c r="UL28" s="385"/>
      <c r="UM28" s="385"/>
      <c r="UN28" s="385"/>
      <c r="UO28" s="385"/>
      <c r="UP28" s="385"/>
      <c r="UQ28" s="385"/>
      <c r="UR28" s="385"/>
      <c r="US28" s="385"/>
      <c r="UT28" s="385"/>
      <c r="UU28" s="385"/>
      <c r="UV28" s="385"/>
      <c r="UW28" s="385"/>
      <c r="UX28" s="385"/>
      <c r="UY28" s="385"/>
      <c r="UZ28" s="385"/>
      <c r="VA28" s="385"/>
      <c r="VB28" s="385"/>
      <c r="VC28" s="385"/>
      <c r="VD28" s="385"/>
      <c r="VE28" s="385"/>
      <c r="VF28" s="385"/>
      <c r="VG28" s="385"/>
      <c r="VH28" s="385"/>
      <c r="VI28" s="385"/>
      <c r="VJ28" s="385"/>
      <c r="VK28" s="385"/>
      <c r="VL28" s="385"/>
      <c r="VM28" s="385"/>
      <c r="VN28" s="385"/>
      <c r="VO28" s="385"/>
      <c r="VP28" s="385"/>
      <c r="VQ28" s="385"/>
      <c r="VR28" s="385"/>
      <c r="VS28" s="385"/>
      <c r="VT28" s="385"/>
      <c r="VU28" s="385"/>
      <c r="VV28" s="385"/>
      <c r="VW28" s="385"/>
      <c r="VX28" s="385"/>
      <c r="VY28" s="385"/>
      <c r="VZ28" s="385"/>
      <c r="WA28" s="385"/>
      <c r="WB28" s="385"/>
      <c r="WC28" s="385"/>
      <c r="WD28" s="385"/>
      <c r="WE28" s="385"/>
      <c r="WF28" s="385"/>
      <c r="WG28" s="385"/>
      <c r="WH28" s="385"/>
      <c r="WI28" s="385"/>
      <c r="WJ28" s="385"/>
      <c r="WK28" s="385"/>
      <c r="WL28" s="385"/>
      <c r="WM28" s="385"/>
      <c r="WN28" s="385"/>
      <c r="WO28" s="385"/>
      <c r="WP28" s="385"/>
      <c r="WQ28" s="385"/>
      <c r="WR28" s="385"/>
      <c r="WS28" s="385"/>
      <c r="WT28" s="385"/>
      <c r="WU28" s="385"/>
      <c r="WV28" s="385"/>
      <c r="WW28" s="385"/>
      <c r="WX28" s="385"/>
      <c r="WY28" s="385"/>
      <c r="WZ28" s="385"/>
      <c r="XA28" s="385"/>
      <c r="XB28" s="385"/>
      <c r="XC28" s="385"/>
      <c r="XD28" s="385"/>
      <c r="XE28" s="385"/>
      <c r="XF28" s="385"/>
      <c r="XG28" s="385"/>
      <c r="XH28" s="385"/>
      <c r="XI28" s="385"/>
      <c r="XJ28" s="385"/>
      <c r="XK28" s="385"/>
      <c r="XL28" s="385"/>
      <c r="XM28" s="385"/>
      <c r="XN28" s="385"/>
      <c r="XO28" s="385"/>
      <c r="XP28" s="385"/>
      <c r="XQ28" s="385"/>
      <c r="XR28" s="385"/>
      <c r="XS28" s="385"/>
      <c r="XT28" s="385"/>
      <c r="XU28" s="385"/>
      <c r="XV28" s="385"/>
      <c r="XW28" s="385"/>
      <c r="XX28" s="385"/>
      <c r="XY28" s="385"/>
      <c r="XZ28" s="385"/>
      <c r="YA28" s="385"/>
      <c r="YB28" s="385"/>
      <c r="YC28" s="385"/>
      <c r="YD28" s="385"/>
      <c r="YE28" s="385"/>
      <c r="YF28" s="385"/>
      <c r="YG28" s="385"/>
      <c r="YH28" s="385"/>
      <c r="YI28" s="385"/>
      <c r="YJ28" s="385"/>
    </row>
    <row r="29" spans="1:660" s="382" customFormat="1" ht="20.149999999999999" customHeight="1">
      <c r="A29" s="741" t="s">
        <v>39</v>
      </c>
      <c r="B29" s="742"/>
      <c r="C29" s="742" t="s">
        <v>41</v>
      </c>
      <c r="D29" s="743"/>
      <c r="E29" s="751" t="s">
        <v>53</v>
      </c>
      <c r="F29" s="752"/>
      <c r="G29" s="752"/>
      <c r="H29" s="753"/>
      <c r="I29" s="380"/>
      <c r="J29" s="741" t="s">
        <v>39</v>
      </c>
      <c r="K29" s="742"/>
      <c r="L29" s="742" t="s">
        <v>41</v>
      </c>
      <c r="M29" s="743"/>
      <c r="N29" s="744" t="s">
        <v>98</v>
      </c>
      <c r="O29" s="745"/>
      <c r="P29" s="745"/>
      <c r="Q29" s="746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1"/>
      <c r="BZ29" s="381"/>
      <c r="CA29" s="381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  <c r="FU29" s="381"/>
      <c r="FV29" s="381"/>
      <c r="FW29" s="381"/>
      <c r="FX29" s="381"/>
      <c r="FY29" s="381"/>
      <c r="FZ29" s="381"/>
      <c r="GA29" s="381"/>
      <c r="GB29" s="381"/>
      <c r="GC29" s="381"/>
      <c r="GD29" s="381"/>
      <c r="GE29" s="381"/>
      <c r="GF29" s="381"/>
      <c r="GG29" s="381"/>
      <c r="GH29" s="381"/>
      <c r="GI29" s="381"/>
      <c r="GJ29" s="381"/>
      <c r="GK29" s="381"/>
      <c r="GL29" s="381"/>
      <c r="GM29" s="381"/>
      <c r="GN29" s="381"/>
      <c r="GO29" s="381"/>
      <c r="GP29" s="381"/>
      <c r="GQ29" s="381"/>
      <c r="GR29" s="381"/>
      <c r="GS29" s="381"/>
      <c r="GT29" s="381"/>
      <c r="GU29" s="381"/>
      <c r="GV29" s="381"/>
      <c r="GW29" s="381"/>
      <c r="GX29" s="381"/>
      <c r="GY29" s="381"/>
      <c r="GZ29" s="381"/>
      <c r="HA29" s="381"/>
      <c r="HB29" s="381"/>
      <c r="HC29" s="381"/>
      <c r="HD29" s="381"/>
      <c r="HE29" s="381"/>
      <c r="HF29" s="381"/>
      <c r="HG29" s="381"/>
      <c r="HH29" s="381"/>
      <c r="HI29" s="381"/>
      <c r="HJ29" s="381"/>
      <c r="HK29" s="381"/>
      <c r="HL29" s="381"/>
      <c r="HM29" s="381"/>
      <c r="HN29" s="381"/>
      <c r="HO29" s="381"/>
      <c r="HP29" s="381"/>
      <c r="HQ29" s="381"/>
      <c r="HR29" s="381"/>
      <c r="HS29" s="381"/>
      <c r="HT29" s="381"/>
      <c r="HU29" s="381"/>
      <c r="HV29" s="381"/>
      <c r="HW29" s="381"/>
      <c r="HX29" s="381"/>
      <c r="HY29" s="381"/>
      <c r="HZ29" s="381"/>
      <c r="IA29" s="381"/>
      <c r="IB29" s="381"/>
      <c r="IC29" s="381"/>
      <c r="ID29" s="381"/>
      <c r="IE29" s="381"/>
      <c r="IF29" s="381"/>
      <c r="IG29" s="381"/>
      <c r="IH29" s="381"/>
      <c r="II29" s="381"/>
      <c r="IJ29" s="381"/>
      <c r="IK29" s="381"/>
      <c r="IL29" s="381"/>
      <c r="IM29" s="381"/>
      <c r="IN29" s="381"/>
      <c r="IO29" s="381"/>
      <c r="IP29" s="381"/>
      <c r="IQ29" s="381"/>
      <c r="IR29" s="381"/>
      <c r="IS29" s="381"/>
      <c r="IT29" s="381"/>
      <c r="IU29" s="381"/>
      <c r="IV29" s="381"/>
      <c r="IW29" s="381"/>
      <c r="IX29" s="381"/>
      <c r="IY29" s="381"/>
      <c r="IZ29" s="381"/>
      <c r="JA29" s="381"/>
      <c r="JB29" s="381"/>
      <c r="JC29" s="381"/>
      <c r="JD29" s="381"/>
      <c r="JE29" s="381"/>
      <c r="JF29" s="381"/>
      <c r="JG29" s="381"/>
      <c r="JH29" s="381"/>
      <c r="JI29" s="381"/>
      <c r="JJ29" s="381"/>
      <c r="JK29" s="381"/>
      <c r="JL29" s="381"/>
      <c r="JM29" s="381"/>
      <c r="JN29" s="381"/>
      <c r="JO29" s="381"/>
      <c r="JP29" s="381"/>
      <c r="JQ29" s="381"/>
      <c r="JR29" s="381"/>
      <c r="JS29" s="381"/>
      <c r="JT29" s="381"/>
      <c r="JU29" s="381"/>
      <c r="JV29" s="381"/>
      <c r="JW29" s="381"/>
      <c r="JX29" s="381"/>
      <c r="JY29" s="381"/>
      <c r="JZ29" s="381"/>
      <c r="KA29" s="381"/>
      <c r="KB29" s="381"/>
      <c r="KC29" s="381"/>
      <c r="KD29" s="381"/>
      <c r="KE29" s="381"/>
      <c r="KF29" s="381"/>
      <c r="KG29" s="381"/>
      <c r="KH29" s="381"/>
      <c r="KI29" s="381"/>
      <c r="KJ29" s="381"/>
      <c r="KK29" s="381"/>
      <c r="KL29" s="381"/>
      <c r="KM29" s="381"/>
      <c r="KN29" s="381"/>
      <c r="KO29" s="381"/>
      <c r="KP29" s="381"/>
      <c r="KQ29" s="381"/>
      <c r="KR29" s="381"/>
      <c r="KS29" s="381"/>
      <c r="KT29" s="381"/>
      <c r="KU29" s="381"/>
      <c r="KV29" s="381"/>
      <c r="KW29" s="381"/>
      <c r="KX29" s="381"/>
      <c r="KY29" s="381"/>
      <c r="KZ29" s="381"/>
      <c r="LA29" s="381"/>
      <c r="LB29" s="381"/>
      <c r="LC29" s="381"/>
      <c r="LD29" s="381"/>
      <c r="LE29" s="381"/>
      <c r="LF29" s="381"/>
      <c r="LG29" s="381"/>
      <c r="LH29" s="381"/>
      <c r="LI29" s="381"/>
      <c r="LJ29" s="381"/>
      <c r="LK29" s="381"/>
      <c r="LL29" s="381"/>
      <c r="LM29" s="381"/>
      <c r="LN29" s="381"/>
      <c r="LO29" s="381"/>
      <c r="LP29" s="381"/>
      <c r="LQ29" s="381"/>
      <c r="LR29" s="381"/>
      <c r="LS29" s="381"/>
      <c r="LT29" s="381"/>
      <c r="LU29" s="381"/>
      <c r="LV29" s="381"/>
      <c r="LW29" s="381"/>
      <c r="LX29" s="381"/>
      <c r="LY29" s="381"/>
      <c r="LZ29" s="381"/>
      <c r="MA29" s="381"/>
      <c r="MB29" s="381"/>
      <c r="MC29" s="381"/>
      <c r="MD29" s="381"/>
      <c r="ME29" s="381"/>
      <c r="MF29" s="381"/>
      <c r="MG29" s="381"/>
      <c r="MH29" s="381"/>
      <c r="MI29" s="381"/>
      <c r="MJ29" s="381"/>
      <c r="MK29" s="381"/>
      <c r="ML29" s="381"/>
      <c r="MM29" s="381"/>
      <c r="MN29" s="381"/>
      <c r="MO29" s="381"/>
      <c r="MP29" s="381"/>
      <c r="MQ29" s="381"/>
      <c r="MR29" s="381"/>
      <c r="MS29" s="381"/>
      <c r="MT29" s="381"/>
      <c r="MU29" s="381"/>
      <c r="MV29" s="381"/>
      <c r="MW29" s="381"/>
      <c r="MX29" s="381"/>
      <c r="MY29" s="381"/>
      <c r="MZ29" s="381"/>
      <c r="NA29" s="381"/>
      <c r="NB29" s="381"/>
      <c r="NC29" s="381"/>
      <c r="ND29" s="381"/>
      <c r="NE29" s="381"/>
      <c r="NF29" s="381"/>
      <c r="NG29" s="381"/>
      <c r="NH29" s="381"/>
      <c r="NI29" s="381"/>
      <c r="NJ29" s="381"/>
      <c r="NK29" s="381"/>
      <c r="NL29" s="381"/>
      <c r="NM29" s="381"/>
      <c r="NN29" s="381"/>
      <c r="NO29" s="381"/>
      <c r="NP29" s="381"/>
      <c r="NQ29" s="381"/>
      <c r="NR29" s="381"/>
      <c r="NS29" s="381"/>
      <c r="NT29" s="381"/>
      <c r="NU29" s="381"/>
      <c r="NV29" s="381"/>
      <c r="NW29" s="381"/>
      <c r="NX29" s="381"/>
      <c r="NY29" s="381"/>
      <c r="NZ29" s="381"/>
      <c r="OA29" s="381"/>
      <c r="OB29" s="381"/>
      <c r="OC29" s="381"/>
      <c r="OD29" s="381"/>
      <c r="OE29" s="381"/>
      <c r="OF29" s="381"/>
      <c r="OG29" s="381"/>
      <c r="OH29" s="381"/>
      <c r="OI29" s="381"/>
      <c r="OJ29" s="381"/>
      <c r="OK29" s="381"/>
      <c r="OL29" s="381"/>
      <c r="OM29" s="381"/>
      <c r="ON29" s="381"/>
      <c r="OO29" s="381"/>
      <c r="OP29" s="381"/>
      <c r="OQ29" s="381"/>
      <c r="OR29" s="381"/>
      <c r="OS29" s="381"/>
      <c r="OT29" s="381"/>
      <c r="OU29" s="381"/>
      <c r="OV29" s="381"/>
      <c r="OW29" s="381"/>
      <c r="OX29" s="381"/>
      <c r="OY29" s="381"/>
      <c r="OZ29" s="381"/>
      <c r="PA29" s="381"/>
      <c r="PB29" s="381"/>
      <c r="PC29" s="381"/>
      <c r="PD29" s="381"/>
      <c r="PE29" s="381"/>
      <c r="PF29" s="381"/>
      <c r="PG29" s="381"/>
      <c r="PH29" s="381"/>
      <c r="PI29" s="381"/>
      <c r="PJ29" s="381"/>
      <c r="PK29" s="381"/>
      <c r="PL29" s="381"/>
      <c r="PM29" s="381"/>
      <c r="PN29" s="381"/>
      <c r="PO29" s="381"/>
      <c r="PP29" s="381"/>
      <c r="PQ29" s="381"/>
      <c r="PR29" s="381"/>
      <c r="PS29" s="381"/>
      <c r="PT29" s="381"/>
      <c r="PU29" s="381"/>
      <c r="PV29" s="381"/>
      <c r="PW29" s="381"/>
      <c r="PX29" s="381"/>
      <c r="PY29" s="381"/>
      <c r="PZ29" s="381"/>
      <c r="QA29" s="381"/>
      <c r="QB29" s="381"/>
      <c r="QC29" s="381"/>
      <c r="QD29" s="381"/>
      <c r="QE29" s="381"/>
      <c r="QF29" s="381"/>
      <c r="QG29" s="381"/>
      <c r="QH29" s="381"/>
      <c r="QI29" s="381"/>
      <c r="QJ29" s="381"/>
      <c r="QK29" s="381"/>
      <c r="QL29" s="381"/>
      <c r="QM29" s="381"/>
      <c r="QN29" s="381"/>
      <c r="QO29" s="381"/>
      <c r="QP29" s="381"/>
      <c r="QQ29" s="381"/>
      <c r="QR29" s="381"/>
      <c r="QS29" s="381"/>
      <c r="QT29" s="381"/>
      <c r="QU29" s="381"/>
      <c r="QV29" s="381"/>
      <c r="QW29" s="381"/>
      <c r="QX29" s="381"/>
      <c r="QY29" s="381"/>
      <c r="QZ29" s="381"/>
      <c r="RA29" s="381"/>
      <c r="RB29" s="381"/>
      <c r="RC29" s="381"/>
      <c r="RD29" s="381"/>
      <c r="RE29" s="381"/>
      <c r="RF29" s="381"/>
      <c r="RG29" s="381"/>
      <c r="RH29" s="381"/>
      <c r="RI29" s="381"/>
      <c r="RJ29" s="381"/>
      <c r="RK29" s="381"/>
      <c r="RL29" s="381"/>
      <c r="RM29" s="381"/>
      <c r="RN29" s="381"/>
      <c r="RO29" s="381"/>
      <c r="RP29" s="381"/>
      <c r="RQ29" s="381"/>
      <c r="RR29" s="381"/>
      <c r="RS29" s="381"/>
      <c r="RT29" s="381"/>
      <c r="RU29" s="381"/>
      <c r="RV29" s="381"/>
      <c r="RW29" s="381"/>
      <c r="RX29" s="381"/>
      <c r="RY29" s="381"/>
      <c r="RZ29" s="381"/>
      <c r="SA29" s="381"/>
      <c r="SB29" s="381"/>
      <c r="SC29" s="381"/>
      <c r="SD29" s="381"/>
      <c r="SE29" s="381"/>
      <c r="SF29" s="381"/>
      <c r="SG29" s="381"/>
      <c r="SH29" s="381"/>
      <c r="SI29" s="381"/>
      <c r="SJ29" s="381"/>
      <c r="SK29" s="381"/>
      <c r="SL29" s="381"/>
      <c r="SM29" s="381"/>
      <c r="SN29" s="381"/>
      <c r="SO29" s="381"/>
      <c r="SP29" s="381"/>
      <c r="SQ29" s="381"/>
      <c r="SR29" s="381"/>
      <c r="SS29" s="381"/>
      <c r="ST29" s="381"/>
      <c r="SU29" s="381"/>
      <c r="SV29" s="381"/>
      <c r="SW29" s="381"/>
      <c r="SX29" s="381"/>
      <c r="SY29" s="381"/>
      <c r="SZ29" s="381"/>
      <c r="TA29" s="381"/>
      <c r="TB29" s="381"/>
      <c r="TC29" s="381"/>
      <c r="TD29" s="381"/>
      <c r="TE29" s="381"/>
      <c r="TF29" s="381"/>
      <c r="TG29" s="381"/>
      <c r="TH29" s="381"/>
      <c r="TI29" s="381"/>
      <c r="TJ29" s="381"/>
      <c r="TK29" s="381"/>
      <c r="TL29" s="381"/>
      <c r="TM29" s="381"/>
      <c r="TN29" s="381"/>
      <c r="TO29" s="381"/>
      <c r="TP29" s="381"/>
      <c r="TQ29" s="381"/>
      <c r="TR29" s="381"/>
      <c r="TS29" s="381"/>
      <c r="TT29" s="381"/>
      <c r="TU29" s="381"/>
      <c r="TV29" s="381"/>
      <c r="TW29" s="381"/>
      <c r="TX29" s="381"/>
      <c r="TY29" s="381"/>
      <c r="TZ29" s="381"/>
      <c r="UA29" s="381"/>
      <c r="UB29" s="381"/>
      <c r="UC29" s="381"/>
      <c r="UD29" s="381"/>
      <c r="UE29" s="381"/>
      <c r="UF29" s="381"/>
      <c r="UG29" s="381"/>
      <c r="UH29" s="381"/>
      <c r="UI29" s="381"/>
      <c r="UJ29" s="381"/>
      <c r="UK29" s="381"/>
      <c r="UL29" s="381"/>
      <c r="UM29" s="381"/>
      <c r="UN29" s="381"/>
      <c r="UO29" s="381"/>
      <c r="UP29" s="381"/>
      <c r="UQ29" s="381"/>
      <c r="UR29" s="381"/>
      <c r="US29" s="381"/>
      <c r="UT29" s="381"/>
      <c r="UU29" s="381"/>
      <c r="UV29" s="381"/>
      <c r="UW29" s="381"/>
      <c r="UX29" s="381"/>
      <c r="UY29" s="381"/>
      <c r="UZ29" s="381"/>
      <c r="VA29" s="381"/>
      <c r="VB29" s="381"/>
      <c r="VC29" s="381"/>
      <c r="VD29" s="381"/>
      <c r="VE29" s="381"/>
      <c r="VF29" s="381"/>
      <c r="VG29" s="381"/>
      <c r="VH29" s="381"/>
      <c r="VI29" s="381"/>
      <c r="VJ29" s="381"/>
      <c r="VK29" s="381"/>
      <c r="VL29" s="381"/>
      <c r="VM29" s="381"/>
      <c r="VN29" s="381"/>
      <c r="VO29" s="381"/>
      <c r="VP29" s="381"/>
      <c r="VQ29" s="381"/>
      <c r="VR29" s="381"/>
      <c r="VS29" s="381"/>
      <c r="VT29" s="381"/>
      <c r="VU29" s="381"/>
      <c r="VV29" s="381"/>
      <c r="VW29" s="381"/>
      <c r="VX29" s="381"/>
      <c r="VY29" s="381"/>
      <c r="VZ29" s="381"/>
      <c r="WA29" s="381"/>
      <c r="WB29" s="381"/>
      <c r="WC29" s="381"/>
      <c r="WD29" s="381"/>
      <c r="WE29" s="381"/>
      <c r="WF29" s="381"/>
      <c r="WG29" s="381"/>
      <c r="WH29" s="381"/>
      <c r="WI29" s="381"/>
      <c r="WJ29" s="381"/>
      <c r="WK29" s="381"/>
      <c r="WL29" s="381"/>
      <c r="WM29" s="381"/>
      <c r="WN29" s="381"/>
      <c r="WO29" s="381"/>
      <c r="WP29" s="381"/>
      <c r="WQ29" s="381"/>
      <c r="WR29" s="381"/>
      <c r="WS29" s="381"/>
      <c r="WT29" s="381"/>
      <c r="WU29" s="381"/>
      <c r="WV29" s="381"/>
      <c r="WW29" s="381"/>
      <c r="WX29" s="381"/>
      <c r="WY29" s="381"/>
      <c r="WZ29" s="381"/>
      <c r="XA29" s="381"/>
      <c r="XB29" s="381"/>
      <c r="XC29" s="381"/>
      <c r="XD29" s="381"/>
      <c r="XE29" s="381"/>
      <c r="XF29" s="381"/>
      <c r="XG29" s="381"/>
      <c r="XH29" s="381"/>
      <c r="XI29" s="381"/>
      <c r="XJ29" s="381"/>
      <c r="XK29" s="381"/>
      <c r="XL29" s="381"/>
      <c r="XM29" s="381"/>
      <c r="XN29" s="381"/>
      <c r="XO29" s="381"/>
      <c r="XP29" s="381"/>
      <c r="XQ29" s="381"/>
      <c r="XR29" s="381"/>
      <c r="XS29" s="381"/>
      <c r="XT29" s="381"/>
      <c r="XU29" s="381"/>
      <c r="XV29" s="381"/>
      <c r="XW29" s="381"/>
      <c r="XX29" s="381"/>
      <c r="XY29" s="381"/>
      <c r="XZ29" s="381"/>
      <c r="YA29" s="381"/>
      <c r="YB29" s="381"/>
      <c r="YC29" s="381"/>
      <c r="YD29" s="381"/>
      <c r="YE29" s="381"/>
      <c r="YF29" s="381"/>
      <c r="YG29" s="381"/>
      <c r="YH29" s="381"/>
      <c r="YI29" s="381"/>
      <c r="YJ29" s="381"/>
    </row>
    <row r="30" spans="1:660" s="389" customFormat="1" ht="20.149999999999999" customHeight="1">
      <c r="A30" s="731">
        <v>6</v>
      </c>
      <c r="B30" s="732"/>
      <c r="C30" s="732">
        <f>Résultats!Y4</f>
        <v>2</v>
      </c>
      <c r="D30" s="732"/>
      <c r="E30" s="383"/>
      <c r="F30" s="733" t="str">
        <f>IF(Résultats!Y36="","",Résultats!Y36)</f>
        <v/>
      </c>
      <c r="G30" s="733"/>
      <c r="H30" s="734"/>
      <c r="I30" s="384"/>
      <c r="J30" s="731" t="s">
        <v>71</v>
      </c>
      <c r="K30" s="732"/>
      <c r="L30" s="732">
        <f>Résultats!AV4</f>
        <v>1</v>
      </c>
      <c r="M30" s="732"/>
      <c r="N30" s="383"/>
      <c r="O30" s="733" t="str">
        <f>IF(Résultats!AV36="","",Résultats!AV36)</f>
        <v/>
      </c>
      <c r="P30" s="733"/>
      <c r="Q30" s="734"/>
      <c r="R30" s="388"/>
      <c r="S30" s="388"/>
      <c r="T30" s="388"/>
      <c r="U30" s="388"/>
      <c r="V30" s="388"/>
      <c r="W30" s="388"/>
      <c r="X30" s="388"/>
      <c r="Y30" s="388"/>
      <c r="Z30" s="388"/>
      <c r="AA30" s="388"/>
      <c r="AB30" s="388"/>
      <c r="AC30" s="388"/>
      <c r="AD30" s="388"/>
      <c r="AE30" s="388"/>
      <c r="AF30" s="388"/>
      <c r="AG30" s="388"/>
      <c r="AH30" s="388"/>
      <c r="AI30" s="388"/>
      <c r="AJ30" s="388"/>
      <c r="AK30" s="388"/>
      <c r="AL30" s="388"/>
      <c r="AM30" s="388"/>
      <c r="AN30" s="388"/>
      <c r="AO30" s="388"/>
      <c r="AP30" s="388"/>
      <c r="AQ30" s="388"/>
      <c r="AR30" s="388"/>
      <c r="AS30" s="388"/>
      <c r="AT30" s="388"/>
      <c r="AU30" s="388"/>
      <c r="AV30" s="388"/>
      <c r="AW30" s="388"/>
      <c r="AX30" s="388"/>
      <c r="AY30" s="388"/>
      <c r="AZ30" s="388"/>
      <c r="BA30" s="388"/>
      <c r="BB30" s="388"/>
      <c r="BC30" s="388"/>
      <c r="BD30" s="388"/>
      <c r="BE30" s="388"/>
      <c r="BF30" s="388"/>
      <c r="BG30" s="388"/>
      <c r="BH30" s="388"/>
      <c r="BI30" s="388"/>
      <c r="BJ30" s="388"/>
      <c r="BK30" s="388"/>
      <c r="BL30" s="388"/>
      <c r="BM30" s="388"/>
      <c r="BN30" s="388"/>
      <c r="BO30" s="388"/>
      <c r="BP30" s="388"/>
      <c r="BQ30" s="388"/>
      <c r="BR30" s="388"/>
      <c r="BS30" s="388"/>
      <c r="BT30" s="388"/>
      <c r="BU30" s="388"/>
      <c r="BV30" s="388"/>
      <c r="BW30" s="388"/>
      <c r="BX30" s="388"/>
      <c r="BY30" s="388"/>
      <c r="BZ30" s="388"/>
      <c r="CA30" s="388"/>
      <c r="CB30" s="388"/>
      <c r="CC30" s="388"/>
      <c r="CD30" s="388"/>
      <c r="CE30" s="388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  <c r="CR30" s="388"/>
      <c r="CS30" s="388"/>
      <c r="CT30" s="388"/>
      <c r="CU30" s="388"/>
      <c r="CV30" s="388"/>
      <c r="CW30" s="388"/>
      <c r="CX30" s="388"/>
      <c r="CY30" s="388"/>
      <c r="CZ30" s="388"/>
      <c r="DA30" s="388"/>
      <c r="DB30" s="388"/>
      <c r="DC30" s="388"/>
      <c r="DD30" s="388"/>
      <c r="DE30" s="388"/>
      <c r="DF30" s="388"/>
      <c r="DG30" s="388"/>
      <c r="DH30" s="388"/>
      <c r="DI30" s="388"/>
      <c r="DJ30" s="388"/>
      <c r="DK30" s="388"/>
      <c r="DL30" s="388"/>
      <c r="DM30" s="388"/>
      <c r="DN30" s="388"/>
      <c r="DO30" s="388"/>
      <c r="DP30" s="388"/>
      <c r="DQ30" s="388"/>
      <c r="DR30" s="388"/>
      <c r="DS30" s="388"/>
      <c r="DT30" s="388"/>
      <c r="DU30" s="388"/>
      <c r="DV30" s="388"/>
      <c r="DW30" s="388"/>
      <c r="DX30" s="388"/>
      <c r="DY30" s="388"/>
      <c r="DZ30" s="388"/>
      <c r="EA30" s="388"/>
      <c r="EB30" s="388"/>
      <c r="EC30" s="388"/>
      <c r="ED30" s="388"/>
      <c r="EE30" s="388"/>
      <c r="EF30" s="388"/>
      <c r="EG30" s="388"/>
      <c r="EH30" s="388"/>
      <c r="EI30" s="388"/>
      <c r="EJ30" s="388"/>
      <c r="EK30" s="388"/>
      <c r="EL30" s="388"/>
      <c r="EM30" s="388"/>
      <c r="EN30" s="388"/>
      <c r="EO30" s="388"/>
      <c r="EP30" s="388"/>
      <c r="EQ30" s="388"/>
      <c r="ER30" s="388"/>
      <c r="ES30" s="388"/>
      <c r="ET30" s="388"/>
      <c r="EU30" s="388"/>
      <c r="EV30" s="388"/>
      <c r="EW30" s="388"/>
      <c r="EX30" s="388"/>
      <c r="EY30" s="388"/>
      <c r="EZ30" s="388"/>
      <c r="FA30" s="388"/>
      <c r="FB30" s="388"/>
      <c r="FC30" s="388"/>
      <c r="FD30" s="388"/>
      <c r="FE30" s="388"/>
      <c r="FF30" s="388"/>
      <c r="FG30" s="388"/>
      <c r="FH30" s="388"/>
      <c r="FI30" s="388"/>
      <c r="FJ30" s="388"/>
      <c r="FK30" s="388"/>
      <c r="FL30" s="388"/>
      <c r="FM30" s="388"/>
      <c r="FN30" s="388"/>
      <c r="FO30" s="388"/>
      <c r="FP30" s="388"/>
      <c r="FQ30" s="388"/>
      <c r="FR30" s="388"/>
      <c r="FS30" s="388"/>
      <c r="FT30" s="388"/>
      <c r="FU30" s="388"/>
      <c r="FV30" s="388"/>
      <c r="FW30" s="388"/>
      <c r="FX30" s="388"/>
      <c r="FY30" s="388"/>
      <c r="FZ30" s="388"/>
      <c r="GA30" s="388"/>
      <c r="GB30" s="388"/>
      <c r="GC30" s="388"/>
      <c r="GD30" s="388"/>
      <c r="GE30" s="388"/>
      <c r="GF30" s="388"/>
      <c r="GG30" s="388"/>
      <c r="GH30" s="388"/>
      <c r="GI30" s="388"/>
      <c r="GJ30" s="388"/>
      <c r="GK30" s="388"/>
      <c r="GL30" s="388"/>
      <c r="GM30" s="388"/>
      <c r="GN30" s="388"/>
      <c r="GO30" s="388"/>
      <c r="GP30" s="388"/>
      <c r="GQ30" s="388"/>
      <c r="GR30" s="388"/>
      <c r="GS30" s="388"/>
      <c r="GT30" s="388"/>
      <c r="GU30" s="388"/>
      <c r="GV30" s="388"/>
      <c r="GW30" s="388"/>
      <c r="GX30" s="388"/>
      <c r="GY30" s="388"/>
      <c r="GZ30" s="388"/>
      <c r="HA30" s="388"/>
      <c r="HB30" s="388"/>
      <c r="HC30" s="388"/>
      <c r="HD30" s="388"/>
      <c r="HE30" s="388"/>
      <c r="HF30" s="388"/>
      <c r="HG30" s="388"/>
      <c r="HH30" s="388"/>
      <c r="HI30" s="388"/>
      <c r="HJ30" s="388"/>
      <c r="HK30" s="388"/>
      <c r="HL30" s="388"/>
      <c r="HM30" s="388"/>
      <c r="HN30" s="388"/>
      <c r="HO30" s="388"/>
      <c r="HP30" s="388"/>
      <c r="HQ30" s="388"/>
      <c r="HR30" s="388"/>
      <c r="HS30" s="388"/>
      <c r="HT30" s="388"/>
      <c r="HU30" s="388"/>
      <c r="HV30" s="388"/>
      <c r="HW30" s="388"/>
      <c r="HX30" s="388"/>
      <c r="HY30" s="388"/>
      <c r="HZ30" s="388"/>
      <c r="IA30" s="388"/>
      <c r="IB30" s="388"/>
      <c r="IC30" s="388"/>
      <c r="ID30" s="388"/>
      <c r="IE30" s="388"/>
      <c r="IF30" s="388"/>
      <c r="IG30" s="388"/>
      <c r="IH30" s="388"/>
      <c r="II30" s="388"/>
      <c r="IJ30" s="388"/>
      <c r="IK30" s="388"/>
      <c r="IL30" s="388"/>
      <c r="IM30" s="388"/>
      <c r="IN30" s="388"/>
      <c r="IO30" s="388"/>
      <c r="IP30" s="388"/>
      <c r="IQ30" s="388"/>
      <c r="IR30" s="388"/>
      <c r="IS30" s="388"/>
      <c r="IT30" s="388"/>
      <c r="IU30" s="388"/>
      <c r="IV30" s="388"/>
      <c r="IW30" s="388"/>
      <c r="IX30" s="388"/>
      <c r="IY30" s="388"/>
      <c r="IZ30" s="388"/>
      <c r="JA30" s="388"/>
      <c r="JB30" s="388"/>
      <c r="JC30" s="388"/>
      <c r="JD30" s="388"/>
      <c r="JE30" s="388"/>
      <c r="JF30" s="388"/>
      <c r="JG30" s="388"/>
      <c r="JH30" s="388"/>
      <c r="JI30" s="388"/>
      <c r="JJ30" s="388"/>
      <c r="JK30" s="388"/>
      <c r="JL30" s="388"/>
      <c r="JM30" s="388"/>
      <c r="JN30" s="388"/>
      <c r="JO30" s="388"/>
      <c r="JP30" s="388"/>
      <c r="JQ30" s="388"/>
      <c r="JR30" s="388"/>
      <c r="JS30" s="388"/>
      <c r="JT30" s="388"/>
      <c r="JU30" s="388"/>
      <c r="JV30" s="388"/>
      <c r="JW30" s="388"/>
      <c r="JX30" s="388"/>
      <c r="JY30" s="388"/>
      <c r="JZ30" s="388"/>
      <c r="KA30" s="388"/>
      <c r="KB30" s="388"/>
      <c r="KC30" s="388"/>
      <c r="KD30" s="388"/>
      <c r="KE30" s="388"/>
      <c r="KF30" s="388"/>
      <c r="KG30" s="388"/>
      <c r="KH30" s="388"/>
      <c r="KI30" s="388"/>
      <c r="KJ30" s="388"/>
      <c r="KK30" s="388"/>
      <c r="KL30" s="388"/>
      <c r="KM30" s="388"/>
      <c r="KN30" s="388"/>
      <c r="KO30" s="388"/>
      <c r="KP30" s="388"/>
      <c r="KQ30" s="388"/>
      <c r="KR30" s="388"/>
      <c r="KS30" s="388"/>
      <c r="KT30" s="388"/>
      <c r="KU30" s="388"/>
      <c r="KV30" s="388"/>
      <c r="KW30" s="388"/>
      <c r="KX30" s="388"/>
      <c r="KY30" s="388"/>
      <c r="KZ30" s="388"/>
      <c r="LA30" s="388"/>
      <c r="LB30" s="388"/>
      <c r="LC30" s="388"/>
      <c r="LD30" s="388"/>
      <c r="LE30" s="388"/>
      <c r="LF30" s="388"/>
      <c r="LG30" s="388"/>
      <c r="LH30" s="388"/>
      <c r="LI30" s="388"/>
      <c r="LJ30" s="388"/>
      <c r="LK30" s="388"/>
      <c r="LL30" s="388"/>
      <c r="LM30" s="388"/>
      <c r="LN30" s="388"/>
      <c r="LO30" s="388"/>
      <c r="LP30" s="388"/>
      <c r="LQ30" s="388"/>
      <c r="LR30" s="388"/>
      <c r="LS30" s="388"/>
      <c r="LT30" s="388"/>
      <c r="LU30" s="388"/>
      <c r="LV30" s="388"/>
      <c r="LW30" s="388"/>
      <c r="LX30" s="388"/>
      <c r="LY30" s="388"/>
      <c r="LZ30" s="388"/>
      <c r="MA30" s="388"/>
      <c r="MB30" s="388"/>
      <c r="MC30" s="388"/>
      <c r="MD30" s="388"/>
      <c r="ME30" s="388"/>
      <c r="MF30" s="388"/>
      <c r="MG30" s="388"/>
      <c r="MH30" s="388"/>
      <c r="MI30" s="388"/>
      <c r="MJ30" s="388"/>
      <c r="MK30" s="388"/>
      <c r="ML30" s="388"/>
      <c r="MM30" s="388"/>
      <c r="MN30" s="388"/>
      <c r="MO30" s="388"/>
      <c r="MP30" s="388"/>
      <c r="MQ30" s="388"/>
      <c r="MR30" s="388"/>
      <c r="MS30" s="388"/>
      <c r="MT30" s="388"/>
      <c r="MU30" s="388"/>
      <c r="MV30" s="388"/>
      <c r="MW30" s="388"/>
      <c r="MX30" s="388"/>
      <c r="MY30" s="388"/>
      <c r="MZ30" s="388"/>
      <c r="NA30" s="388"/>
      <c r="NB30" s="388"/>
      <c r="NC30" s="388"/>
      <c r="ND30" s="388"/>
      <c r="NE30" s="388"/>
      <c r="NF30" s="388"/>
      <c r="NG30" s="388"/>
      <c r="NH30" s="388"/>
      <c r="NI30" s="388"/>
      <c r="NJ30" s="388"/>
      <c r="NK30" s="388"/>
      <c r="NL30" s="388"/>
      <c r="NM30" s="388"/>
      <c r="NN30" s="388"/>
      <c r="NO30" s="388"/>
      <c r="NP30" s="388"/>
      <c r="NQ30" s="388"/>
      <c r="NR30" s="388"/>
      <c r="NS30" s="388"/>
      <c r="NT30" s="388"/>
      <c r="NU30" s="388"/>
      <c r="NV30" s="388"/>
      <c r="NW30" s="388"/>
      <c r="NX30" s="388"/>
      <c r="NY30" s="388"/>
      <c r="NZ30" s="388"/>
      <c r="OA30" s="388"/>
      <c r="OB30" s="388"/>
      <c r="OC30" s="388"/>
      <c r="OD30" s="388"/>
      <c r="OE30" s="388"/>
      <c r="OF30" s="388"/>
      <c r="OG30" s="388"/>
      <c r="OH30" s="388"/>
      <c r="OI30" s="388"/>
      <c r="OJ30" s="388"/>
      <c r="OK30" s="388"/>
      <c r="OL30" s="388"/>
      <c r="OM30" s="388"/>
      <c r="ON30" s="388"/>
      <c r="OO30" s="388"/>
      <c r="OP30" s="388"/>
      <c r="OQ30" s="388"/>
      <c r="OR30" s="388"/>
      <c r="OS30" s="388"/>
      <c r="OT30" s="388"/>
      <c r="OU30" s="388"/>
      <c r="OV30" s="388"/>
      <c r="OW30" s="388"/>
      <c r="OX30" s="388"/>
      <c r="OY30" s="388"/>
      <c r="OZ30" s="388"/>
      <c r="PA30" s="388"/>
      <c r="PB30" s="388"/>
      <c r="PC30" s="388"/>
      <c r="PD30" s="388"/>
      <c r="PE30" s="388"/>
      <c r="PF30" s="388"/>
      <c r="PG30" s="388"/>
      <c r="PH30" s="388"/>
      <c r="PI30" s="388"/>
      <c r="PJ30" s="388"/>
      <c r="PK30" s="388"/>
      <c r="PL30" s="388"/>
      <c r="PM30" s="388"/>
      <c r="PN30" s="388"/>
      <c r="PO30" s="388"/>
      <c r="PP30" s="388"/>
      <c r="PQ30" s="388"/>
      <c r="PR30" s="388"/>
      <c r="PS30" s="388"/>
      <c r="PT30" s="388"/>
      <c r="PU30" s="388"/>
      <c r="PV30" s="388"/>
      <c r="PW30" s="388"/>
      <c r="PX30" s="388"/>
      <c r="PY30" s="388"/>
      <c r="PZ30" s="388"/>
      <c r="QA30" s="388"/>
      <c r="QB30" s="388"/>
      <c r="QC30" s="388"/>
      <c r="QD30" s="388"/>
      <c r="QE30" s="388"/>
      <c r="QF30" s="388"/>
      <c r="QG30" s="388"/>
      <c r="QH30" s="388"/>
      <c r="QI30" s="388"/>
      <c r="QJ30" s="388"/>
      <c r="QK30" s="388"/>
      <c r="QL30" s="388"/>
      <c r="QM30" s="388"/>
      <c r="QN30" s="388"/>
      <c r="QO30" s="388"/>
      <c r="QP30" s="388"/>
      <c r="QQ30" s="388"/>
      <c r="QR30" s="388"/>
      <c r="QS30" s="388"/>
      <c r="QT30" s="388"/>
      <c r="QU30" s="388"/>
      <c r="QV30" s="388"/>
      <c r="QW30" s="388"/>
      <c r="QX30" s="388"/>
      <c r="QY30" s="388"/>
      <c r="QZ30" s="388"/>
      <c r="RA30" s="388"/>
      <c r="RB30" s="388"/>
      <c r="RC30" s="388"/>
      <c r="RD30" s="388"/>
      <c r="RE30" s="388"/>
      <c r="RF30" s="388"/>
      <c r="RG30" s="388"/>
      <c r="RH30" s="388"/>
      <c r="RI30" s="388"/>
      <c r="RJ30" s="388"/>
      <c r="RK30" s="388"/>
      <c r="RL30" s="388"/>
      <c r="RM30" s="388"/>
      <c r="RN30" s="388"/>
      <c r="RO30" s="388"/>
      <c r="RP30" s="388"/>
      <c r="RQ30" s="388"/>
      <c r="RR30" s="388"/>
      <c r="RS30" s="388"/>
      <c r="RT30" s="388"/>
      <c r="RU30" s="388"/>
      <c r="RV30" s="388"/>
      <c r="RW30" s="388"/>
      <c r="RX30" s="388"/>
      <c r="RY30" s="388"/>
      <c r="RZ30" s="388"/>
      <c r="SA30" s="388"/>
      <c r="SB30" s="388"/>
      <c r="SC30" s="388"/>
      <c r="SD30" s="388"/>
      <c r="SE30" s="388"/>
      <c r="SF30" s="388"/>
      <c r="SG30" s="388"/>
      <c r="SH30" s="388"/>
      <c r="SI30" s="388"/>
      <c r="SJ30" s="388"/>
      <c r="SK30" s="388"/>
      <c r="SL30" s="388"/>
      <c r="SM30" s="388"/>
      <c r="SN30" s="388"/>
      <c r="SO30" s="388"/>
      <c r="SP30" s="388"/>
      <c r="SQ30" s="388"/>
      <c r="SR30" s="388"/>
      <c r="SS30" s="388"/>
      <c r="ST30" s="388"/>
      <c r="SU30" s="388"/>
      <c r="SV30" s="388"/>
      <c r="SW30" s="388"/>
      <c r="SX30" s="388"/>
      <c r="SY30" s="388"/>
      <c r="SZ30" s="388"/>
      <c r="TA30" s="388"/>
      <c r="TB30" s="388"/>
      <c r="TC30" s="388"/>
      <c r="TD30" s="388"/>
      <c r="TE30" s="388"/>
      <c r="TF30" s="388"/>
      <c r="TG30" s="388"/>
      <c r="TH30" s="388"/>
      <c r="TI30" s="388"/>
      <c r="TJ30" s="388"/>
      <c r="TK30" s="388"/>
      <c r="TL30" s="388"/>
      <c r="TM30" s="388"/>
      <c r="TN30" s="388"/>
      <c r="TO30" s="388"/>
      <c r="TP30" s="388"/>
      <c r="TQ30" s="388"/>
      <c r="TR30" s="388"/>
      <c r="TS30" s="388"/>
      <c r="TT30" s="388"/>
      <c r="TU30" s="388"/>
      <c r="TV30" s="388"/>
      <c r="TW30" s="388"/>
      <c r="TX30" s="388"/>
      <c r="TY30" s="388"/>
      <c r="TZ30" s="388"/>
      <c r="UA30" s="388"/>
      <c r="UB30" s="388"/>
      <c r="UC30" s="388"/>
      <c r="UD30" s="388"/>
      <c r="UE30" s="388"/>
      <c r="UF30" s="388"/>
      <c r="UG30" s="388"/>
      <c r="UH30" s="388"/>
      <c r="UI30" s="388"/>
      <c r="UJ30" s="388"/>
      <c r="UK30" s="388"/>
      <c r="UL30" s="388"/>
      <c r="UM30" s="388"/>
      <c r="UN30" s="388"/>
      <c r="UO30" s="388"/>
      <c r="UP30" s="388"/>
      <c r="UQ30" s="388"/>
      <c r="UR30" s="388"/>
      <c r="US30" s="388"/>
      <c r="UT30" s="388"/>
      <c r="UU30" s="388"/>
      <c r="UV30" s="388"/>
      <c r="UW30" s="388"/>
      <c r="UX30" s="388"/>
      <c r="UY30" s="388"/>
      <c r="UZ30" s="388"/>
      <c r="VA30" s="388"/>
      <c r="VB30" s="388"/>
      <c r="VC30" s="388"/>
      <c r="VD30" s="388"/>
      <c r="VE30" s="388"/>
      <c r="VF30" s="388"/>
      <c r="VG30" s="388"/>
      <c r="VH30" s="388"/>
      <c r="VI30" s="388"/>
      <c r="VJ30" s="388"/>
      <c r="VK30" s="388"/>
      <c r="VL30" s="388"/>
      <c r="VM30" s="388"/>
      <c r="VN30" s="388"/>
      <c r="VO30" s="388"/>
      <c r="VP30" s="388"/>
      <c r="VQ30" s="388"/>
      <c r="VR30" s="388"/>
      <c r="VS30" s="388"/>
      <c r="VT30" s="388"/>
      <c r="VU30" s="388"/>
      <c r="VV30" s="388"/>
      <c r="VW30" s="388"/>
      <c r="VX30" s="388"/>
      <c r="VY30" s="388"/>
      <c r="VZ30" s="388"/>
      <c r="WA30" s="388"/>
      <c r="WB30" s="388"/>
      <c r="WC30" s="388"/>
      <c r="WD30" s="388"/>
      <c r="WE30" s="388"/>
      <c r="WF30" s="388"/>
      <c r="WG30" s="388"/>
      <c r="WH30" s="388"/>
      <c r="WI30" s="388"/>
      <c r="WJ30" s="388"/>
      <c r="WK30" s="388"/>
      <c r="WL30" s="388"/>
      <c r="WM30" s="388"/>
      <c r="WN30" s="388"/>
      <c r="WO30" s="388"/>
      <c r="WP30" s="388"/>
      <c r="WQ30" s="388"/>
      <c r="WR30" s="388"/>
      <c r="WS30" s="388"/>
      <c r="WT30" s="388"/>
      <c r="WU30" s="388"/>
      <c r="WV30" s="388"/>
      <c r="WW30" s="388"/>
      <c r="WX30" s="388"/>
      <c r="WY30" s="388"/>
      <c r="WZ30" s="388"/>
      <c r="XA30" s="388"/>
      <c r="XB30" s="388"/>
      <c r="XC30" s="388"/>
      <c r="XD30" s="388"/>
      <c r="XE30" s="388"/>
      <c r="XF30" s="388"/>
      <c r="XG30" s="388"/>
      <c r="XH30" s="388"/>
      <c r="XI30" s="388"/>
      <c r="XJ30" s="388"/>
      <c r="XK30" s="388"/>
      <c r="XL30" s="388"/>
      <c r="XM30" s="388"/>
      <c r="XN30" s="388"/>
      <c r="XO30" s="388"/>
      <c r="XP30" s="388"/>
      <c r="XQ30" s="388"/>
      <c r="XR30" s="388"/>
      <c r="XS30" s="388"/>
      <c r="XT30" s="388"/>
      <c r="XU30" s="388"/>
      <c r="XV30" s="388"/>
      <c r="XW30" s="388"/>
      <c r="XX30" s="388"/>
      <c r="XY30" s="388"/>
      <c r="XZ30" s="388"/>
      <c r="YA30" s="388"/>
      <c r="YB30" s="388"/>
      <c r="YC30" s="388"/>
      <c r="YD30" s="388"/>
      <c r="YE30" s="388"/>
      <c r="YF30" s="388"/>
      <c r="YG30" s="388"/>
      <c r="YH30" s="388"/>
      <c r="YI30" s="388"/>
      <c r="YJ30" s="388"/>
    </row>
    <row r="31" spans="1:660" s="382" customFormat="1" ht="20.149999999999999" customHeight="1">
      <c r="A31" s="741" t="s">
        <v>39</v>
      </c>
      <c r="B31" s="742"/>
      <c r="C31" s="742" t="s">
        <v>41</v>
      </c>
      <c r="D31" s="743"/>
      <c r="E31" s="751" t="s">
        <v>95</v>
      </c>
      <c r="F31" s="752"/>
      <c r="G31" s="752"/>
      <c r="H31" s="753"/>
      <c r="I31" s="380"/>
      <c r="J31" s="741" t="s">
        <v>39</v>
      </c>
      <c r="K31" s="742"/>
      <c r="L31" s="742" t="s">
        <v>41</v>
      </c>
      <c r="M31" s="743"/>
      <c r="N31" s="744" t="s">
        <v>99</v>
      </c>
      <c r="O31" s="745"/>
      <c r="P31" s="745"/>
      <c r="Q31" s="746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  <c r="AZ31" s="381"/>
      <c r="BA31" s="381"/>
      <c r="BB31" s="381"/>
      <c r="BC31" s="381"/>
      <c r="BD31" s="381"/>
      <c r="BE31" s="381"/>
      <c r="BF31" s="381"/>
      <c r="BG31" s="381"/>
      <c r="BH31" s="381"/>
      <c r="BI31" s="381"/>
      <c r="BJ31" s="381"/>
      <c r="BK31" s="381"/>
      <c r="BL31" s="381"/>
      <c r="BM31" s="381"/>
      <c r="BN31" s="381"/>
      <c r="BO31" s="381"/>
      <c r="BP31" s="381"/>
      <c r="BQ31" s="381"/>
      <c r="BR31" s="381"/>
      <c r="BS31" s="381"/>
      <c r="BT31" s="381"/>
      <c r="BU31" s="381"/>
      <c r="BV31" s="381"/>
      <c r="BW31" s="381"/>
      <c r="BX31" s="381"/>
      <c r="BY31" s="381"/>
      <c r="BZ31" s="381"/>
      <c r="CA31" s="381"/>
      <c r="CB31" s="381"/>
      <c r="CC31" s="381"/>
      <c r="CD31" s="381"/>
      <c r="CE31" s="381"/>
      <c r="CF31" s="381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1"/>
      <c r="CZ31" s="381"/>
      <c r="DA31" s="381"/>
      <c r="DB31" s="381"/>
      <c r="DC31" s="381"/>
      <c r="DD31" s="381"/>
      <c r="DE31" s="381"/>
      <c r="DF31" s="381"/>
      <c r="DG31" s="381"/>
      <c r="DH31" s="381"/>
      <c r="DI31" s="381"/>
      <c r="DJ31" s="381"/>
      <c r="DK31" s="381"/>
      <c r="DL31" s="381"/>
      <c r="DM31" s="381"/>
      <c r="DN31" s="381"/>
      <c r="DO31" s="381"/>
      <c r="DP31" s="381"/>
      <c r="DQ31" s="381"/>
      <c r="DR31" s="381"/>
      <c r="DS31" s="381"/>
      <c r="DT31" s="381"/>
      <c r="DU31" s="381"/>
      <c r="DV31" s="381"/>
      <c r="DW31" s="381"/>
      <c r="DX31" s="381"/>
      <c r="DY31" s="381"/>
      <c r="DZ31" s="381"/>
      <c r="EA31" s="381"/>
      <c r="EB31" s="381"/>
      <c r="EC31" s="381"/>
      <c r="ED31" s="381"/>
      <c r="EE31" s="381"/>
      <c r="EF31" s="381"/>
      <c r="EG31" s="381"/>
      <c r="EH31" s="381"/>
      <c r="EI31" s="381"/>
      <c r="EJ31" s="381"/>
      <c r="EK31" s="381"/>
      <c r="EL31" s="381"/>
      <c r="EM31" s="381"/>
      <c r="EN31" s="381"/>
      <c r="EO31" s="381"/>
      <c r="EP31" s="381"/>
      <c r="EQ31" s="381"/>
      <c r="ER31" s="381"/>
      <c r="ES31" s="381"/>
      <c r="ET31" s="381"/>
      <c r="EU31" s="381"/>
      <c r="EV31" s="381"/>
      <c r="EW31" s="381"/>
      <c r="EX31" s="381"/>
      <c r="EY31" s="381"/>
      <c r="EZ31" s="381"/>
      <c r="FA31" s="381"/>
      <c r="FB31" s="381"/>
      <c r="FC31" s="381"/>
      <c r="FD31" s="381"/>
      <c r="FE31" s="381"/>
      <c r="FF31" s="381"/>
      <c r="FG31" s="381"/>
      <c r="FH31" s="381"/>
      <c r="FI31" s="381"/>
      <c r="FJ31" s="381"/>
      <c r="FK31" s="381"/>
      <c r="FL31" s="381"/>
      <c r="FM31" s="381"/>
      <c r="FN31" s="381"/>
      <c r="FO31" s="381"/>
      <c r="FP31" s="381"/>
      <c r="FQ31" s="381"/>
      <c r="FR31" s="381"/>
      <c r="FS31" s="381"/>
      <c r="FT31" s="381"/>
      <c r="FU31" s="381"/>
      <c r="FV31" s="381"/>
      <c r="FW31" s="381"/>
      <c r="FX31" s="381"/>
      <c r="FY31" s="381"/>
      <c r="FZ31" s="381"/>
      <c r="GA31" s="381"/>
      <c r="GB31" s="381"/>
      <c r="GC31" s="381"/>
      <c r="GD31" s="381"/>
      <c r="GE31" s="381"/>
      <c r="GF31" s="381"/>
      <c r="GG31" s="381"/>
      <c r="GH31" s="381"/>
      <c r="GI31" s="381"/>
      <c r="GJ31" s="381"/>
      <c r="GK31" s="381"/>
      <c r="GL31" s="381"/>
      <c r="GM31" s="381"/>
      <c r="GN31" s="381"/>
      <c r="GO31" s="381"/>
      <c r="GP31" s="381"/>
      <c r="GQ31" s="381"/>
      <c r="GR31" s="381"/>
      <c r="GS31" s="381"/>
      <c r="GT31" s="381"/>
      <c r="GU31" s="381"/>
      <c r="GV31" s="381"/>
      <c r="GW31" s="381"/>
      <c r="GX31" s="381"/>
      <c r="GY31" s="381"/>
      <c r="GZ31" s="381"/>
      <c r="HA31" s="381"/>
      <c r="HB31" s="381"/>
      <c r="HC31" s="381"/>
      <c r="HD31" s="381"/>
      <c r="HE31" s="381"/>
      <c r="HF31" s="381"/>
      <c r="HG31" s="381"/>
      <c r="HH31" s="381"/>
      <c r="HI31" s="381"/>
      <c r="HJ31" s="381"/>
      <c r="HK31" s="381"/>
      <c r="HL31" s="381"/>
      <c r="HM31" s="381"/>
      <c r="HN31" s="381"/>
      <c r="HO31" s="381"/>
      <c r="HP31" s="381"/>
      <c r="HQ31" s="381"/>
      <c r="HR31" s="381"/>
      <c r="HS31" s="381"/>
      <c r="HT31" s="381"/>
      <c r="HU31" s="381"/>
      <c r="HV31" s="381"/>
      <c r="HW31" s="381"/>
      <c r="HX31" s="381"/>
      <c r="HY31" s="381"/>
      <c r="HZ31" s="381"/>
      <c r="IA31" s="381"/>
      <c r="IB31" s="381"/>
      <c r="IC31" s="381"/>
      <c r="ID31" s="381"/>
      <c r="IE31" s="381"/>
      <c r="IF31" s="381"/>
      <c r="IG31" s="381"/>
      <c r="IH31" s="381"/>
      <c r="II31" s="381"/>
      <c r="IJ31" s="381"/>
      <c r="IK31" s="381"/>
      <c r="IL31" s="381"/>
      <c r="IM31" s="381"/>
      <c r="IN31" s="381"/>
      <c r="IO31" s="381"/>
      <c r="IP31" s="381"/>
      <c r="IQ31" s="381"/>
      <c r="IR31" s="381"/>
      <c r="IS31" s="381"/>
      <c r="IT31" s="381"/>
      <c r="IU31" s="381"/>
      <c r="IV31" s="381"/>
      <c r="IW31" s="381"/>
      <c r="IX31" s="381"/>
      <c r="IY31" s="381"/>
      <c r="IZ31" s="381"/>
      <c r="JA31" s="381"/>
      <c r="JB31" s="381"/>
      <c r="JC31" s="381"/>
      <c r="JD31" s="381"/>
      <c r="JE31" s="381"/>
      <c r="JF31" s="381"/>
      <c r="JG31" s="381"/>
      <c r="JH31" s="381"/>
      <c r="JI31" s="381"/>
      <c r="JJ31" s="381"/>
      <c r="JK31" s="381"/>
      <c r="JL31" s="381"/>
      <c r="JM31" s="381"/>
      <c r="JN31" s="381"/>
      <c r="JO31" s="381"/>
      <c r="JP31" s="381"/>
      <c r="JQ31" s="381"/>
      <c r="JR31" s="381"/>
      <c r="JS31" s="381"/>
      <c r="JT31" s="381"/>
      <c r="JU31" s="381"/>
      <c r="JV31" s="381"/>
      <c r="JW31" s="381"/>
      <c r="JX31" s="381"/>
      <c r="JY31" s="381"/>
      <c r="JZ31" s="381"/>
      <c r="KA31" s="381"/>
      <c r="KB31" s="381"/>
      <c r="KC31" s="381"/>
      <c r="KD31" s="381"/>
      <c r="KE31" s="381"/>
      <c r="KF31" s="381"/>
      <c r="KG31" s="381"/>
      <c r="KH31" s="381"/>
      <c r="KI31" s="381"/>
      <c r="KJ31" s="381"/>
      <c r="KK31" s="381"/>
      <c r="KL31" s="381"/>
      <c r="KM31" s="381"/>
      <c r="KN31" s="381"/>
      <c r="KO31" s="381"/>
      <c r="KP31" s="381"/>
      <c r="KQ31" s="381"/>
      <c r="KR31" s="381"/>
      <c r="KS31" s="381"/>
      <c r="KT31" s="381"/>
      <c r="KU31" s="381"/>
      <c r="KV31" s="381"/>
      <c r="KW31" s="381"/>
      <c r="KX31" s="381"/>
      <c r="KY31" s="381"/>
      <c r="KZ31" s="381"/>
      <c r="LA31" s="381"/>
      <c r="LB31" s="381"/>
      <c r="LC31" s="381"/>
      <c r="LD31" s="381"/>
      <c r="LE31" s="381"/>
      <c r="LF31" s="381"/>
      <c r="LG31" s="381"/>
      <c r="LH31" s="381"/>
      <c r="LI31" s="381"/>
      <c r="LJ31" s="381"/>
      <c r="LK31" s="381"/>
      <c r="LL31" s="381"/>
      <c r="LM31" s="381"/>
      <c r="LN31" s="381"/>
      <c r="LO31" s="381"/>
      <c r="LP31" s="381"/>
      <c r="LQ31" s="381"/>
      <c r="LR31" s="381"/>
      <c r="LS31" s="381"/>
      <c r="LT31" s="381"/>
      <c r="LU31" s="381"/>
      <c r="LV31" s="381"/>
      <c r="LW31" s="381"/>
      <c r="LX31" s="381"/>
      <c r="LY31" s="381"/>
      <c r="LZ31" s="381"/>
      <c r="MA31" s="381"/>
      <c r="MB31" s="381"/>
      <c r="MC31" s="381"/>
      <c r="MD31" s="381"/>
      <c r="ME31" s="381"/>
      <c r="MF31" s="381"/>
      <c r="MG31" s="381"/>
      <c r="MH31" s="381"/>
      <c r="MI31" s="381"/>
      <c r="MJ31" s="381"/>
      <c r="MK31" s="381"/>
      <c r="ML31" s="381"/>
      <c r="MM31" s="381"/>
      <c r="MN31" s="381"/>
      <c r="MO31" s="381"/>
      <c r="MP31" s="381"/>
      <c r="MQ31" s="381"/>
      <c r="MR31" s="381"/>
      <c r="MS31" s="381"/>
      <c r="MT31" s="381"/>
      <c r="MU31" s="381"/>
      <c r="MV31" s="381"/>
      <c r="MW31" s="381"/>
      <c r="MX31" s="381"/>
      <c r="MY31" s="381"/>
      <c r="MZ31" s="381"/>
      <c r="NA31" s="381"/>
      <c r="NB31" s="381"/>
      <c r="NC31" s="381"/>
      <c r="ND31" s="381"/>
      <c r="NE31" s="381"/>
      <c r="NF31" s="381"/>
      <c r="NG31" s="381"/>
      <c r="NH31" s="381"/>
      <c r="NI31" s="381"/>
      <c r="NJ31" s="381"/>
      <c r="NK31" s="381"/>
      <c r="NL31" s="381"/>
      <c r="NM31" s="381"/>
      <c r="NN31" s="381"/>
      <c r="NO31" s="381"/>
      <c r="NP31" s="381"/>
      <c r="NQ31" s="381"/>
      <c r="NR31" s="381"/>
      <c r="NS31" s="381"/>
      <c r="NT31" s="381"/>
      <c r="NU31" s="381"/>
      <c r="NV31" s="381"/>
      <c r="NW31" s="381"/>
      <c r="NX31" s="381"/>
      <c r="NY31" s="381"/>
      <c r="NZ31" s="381"/>
      <c r="OA31" s="381"/>
      <c r="OB31" s="381"/>
      <c r="OC31" s="381"/>
      <c r="OD31" s="381"/>
      <c r="OE31" s="381"/>
      <c r="OF31" s="381"/>
      <c r="OG31" s="381"/>
      <c r="OH31" s="381"/>
      <c r="OI31" s="381"/>
      <c r="OJ31" s="381"/>
      <c r="OK31" s="381"/>
      <c r="OL31" s="381"/>
      <c r="OM31" s="381"/>
      <c r="ON31" s="381"/>
      <c r="OO31" s="381"/>
      <c r="OP31" s="381"/>
      <c r="OQ31" s="381"/>
      <c r="OR31" s="381"/>
      <c r="OS31" s="381"/>
      <c r="OT31" s="381"/>
      <c r="OU31" s="381"/>
      <c r="OV31" s="381"/>
      <c r="OW31" s="381"/>
      <c r="OX31" s="381"/>
      <c r="OY31" s="381"/>
      <c r="OZ31" s="381"/>
      <c r="PA31" s="381"/>
      <c r="PB31" s="381"/>
      <c r="PC31" s="381"/>
      <c r="PD31" s="381"/>
      <c r="PE31" s="381"/>
      <c r="PF31" s="381"/>
      <c r="PG31" s="381"/>
      <c r="PH31" s="381"/>
      <c r="PI31" s="381"/>
      <c r="PJ31" s="381"/>
      <c r="PK31" s="381"/>
      <c r="PL31" s="381"/>
      <c r="PM31" s="381"/>
      <c r="PN31" s="381"/>
      <c r="PO31" s="381"/>
      <c r="PP31" s="381"/>
      <c r="PQ31" s="381"/>
      <c r="PR31" s="381"/>
      <c r="PS31" s="381"/>
      <c r="PT31" s="381"/>
      <c r="PU31" s="381"/>
      <c r="PV31" s="381"/>
      <c r="PW31" s="381"/>
      <c r="PX31" s="381"/>
      <c r="PY31" s="381"/>
      <c r="PZ31" s="381"/>
      <c r="QA31" s="381"/>
      <c r="QB31" s="381"/>
      <c r="QC31" s="381"/>
      <c r="QD31" s="381"/>
      <c r="QE31" s="381"/>
      <c r="QF31" s="381"/>
      <c r="QG31" s="381"/>
      <c r="QH31" s="381"/>
      <c r="QI31" s="381"/>
      <c r="QJ31" s="381"/>
      <c r="QK31" s="381"/>
      <c r="QL31" s="381"/>
      <c r="QM31" s="381"/>
      <c r="QN31" s="381"/>
      <c r="QO31" s="381"/>
      <c r="QP31" s="381"/>
      <c r="QQ31" s="381"/>
      <c r="QR31" s="381"/>
      <c r="QS31" s="381"/>
      <c r="QT31" s="381"/>
      <c r="QU31" s="381"/>
      <c r="QV31" s="381"/>
      <c r="QW31" s="381"/>
      <c r="QX31" s="381"/>
      <c r="QY31" s="381"/>
      <c r="QZ31" s="381"/>
      <c r="RA31" s="381"/>
      <c r="RB31" s="381"/>
      <c r="RC31" s="381"/>
      <c r="RD31" s="381"/>
      <c r="RE31" s="381"/>
      <c r="RF31" s="381"/>
      <c r="RG31" s="381"/>
      <c r="RH31" s="381"/>
      <c r="RI31" s="381"/>
      <c r="RJ31" s="381"/>
      <c r="RK31" s="381"/>
      <c r="RL31" s="381"/>
      <c r="RM31" s="381"/>
      <c r="RN31" s="381"/>
      <c r="RO31" s="381"/>
      <c r="RP31" s="381"/>
      <c r="RQ31" s="381"/>
      <c r="RR31" s="381"/>
      <c r="RS31" s="381"/>
      <c r="RT31" s="381"/>
      <c r="RU31" s="381"/>
      <c r="RV31" s="381"/>
      <c r="RW31" s="381"/>
      <c r="RX31" s="381"/>
      <c r="RY31" s="381"/>
      <c r="RZ31" s="381"/>
      <c r="SA31" s="381"/>
      <c r="SB31" s="381"/>
      <c r="SC31" s="381"/>
      <c r="SD31" s="381"/>
      <c r="SE31" s="381"/>
      <c r="SF31" s="381"/>
      <c r="SG31" s="381"/>
      <c r="SH31" s="381"/>
      <c r="SI31" s="381"/>
      <c r="SJ31" s="381"/>
      <c r="SK31" s="381"/>
      <c r="SL31" s="381"/>
      <c r="SM31" s="381"/>
      <c r="SN31" s="381"/>
      <c r="SO31" s="381"/>
      <c r="SP31" s="381"/>
      <c r="SQ31" s="381"/>
      <c r="SR31" s="381"/>
      <c r="SS31" s="381"/>
      <c r="ST31" s="381"/>
      <c r="SU31" s="381"/>
      <c r="SV31" s="381"/>
      <c r="SW31" s="381"/>
      <c r="SX31" s="381"/>
      <c r="SY31" s="381"/>
      <c r="SZ31" s="381"/>
      <c r="TA31" s="381"/>
      <c r="TB31" s="381"/>
      <c r="TC31" s="381"/>
      <c r="TD31" s="381"/>
      <c r="TE31" s="381"/>
      <c r="TF31" s="381"/>
      <c r="TG31" s="381"/>
      <c r="TH31" s="381"/>
      <c r="TI31" s="381"/>
      <c r="TJ31" s="381"/>
      <c r="TK31" s="381"/>
      <c r="TL31" s="381"/>
      <c r="TM31" s="381"/>
      <c r="TN31" s="381"/>
      <c r="TO31" s="381"/>
      <c r="TP31" s="381"/>
      <c r="TQ31" s="381"/>
      <c r="TR31" s="381"/>
      <c r="TS31" s="381"/>
      <c r="TT31" s="381"/>
      <c r="TU31" s="381"/>
      <c r="TV31" s="381"/>
      <c r="TW31" s="381"/>
      <c r="TX31" s="381"/>
      <c r="TY31" s="381"/>
      <c r="TZ31" s="381"/>
      <c r="UA31" s="381"/>
      <c r="UB31" s="381"/>
      <c r="UC31" s="381"/>
      <c r="UD31" s="381"/>
      <c r="UE31" s="381"/>
      <c r="UF31" s="381"/>
      <c r="UG31" s="381"/>
      <c r="UH31" s="381"/>
      <c r="UI31" s="381"/>
      <c r="UJ31" s="381"/>
      <c r="UK31" s="381"/>
      <c r="UL31" s="381"/>
      <c r="UM31" s="381"/>
      <c r="UN31" s="381"/>
      <c r="UO31" s="381"/>
      <c r="UP31" s="381"/>
      <c r="UQ31" s="381"/>
      <c r="UR31" s="381"/>
      <c r="US31" s="381"/>
      <c r="UT31" s="381"/>
      <c r="UU31" s="381"/>
      <c r="UV31" s="381"/>
      <c r="UW31" s="381"/>
      <c r="UX31" s="381"/>
      <c r="UY31" s="381"/>
      <c r="UZ31" s="381"/>
      <c r="VA31" s="381"/>
      <c r="VB31" s="381"/>
      <c r="VC31" s="381"/>
      <c r="VD31" s="381"/>
      <c r="VE31" s="381"/>
      <c r="VF31" s="381"/>
      <c r="VG31" s="381"/>
      <c r="VH31" s="381"/>
      <c r="VI31" s="381"/>
      <c r="VJ31" s="381"/>
      <c r="VK31" s="381"/>
      <c r="VL31" s="381"/>
      <c r="VM31" s="381"/>
      <c r="VN31" s="381"/>
      <c r="VO31" s="381"/>
      <c r="VP31" s="381"/>
      <c r="VQ31" s="381"/>
      <c r="VR31" s="381"/>
      <c r="VS31" s="381"/>
      <c r="VT31" s="381"/>
      <c r="VU31" s="381"/>
      <c r="VV31" s="381"/>
      <c r="VW31" s="381"/>
      <c r="VX31" s="381"/>
      <c r="VY31" s="381"/>
      <c r="VZ31" s="381"/>
      <c r="WA31" s="381"/>
      <c r="WB31" s="381"/>
      <c r="WC31" s="381"/>
      <c r="WD31" s="381"/>
      <c r="WE31" s="381"/>
      <c r="WF31" s="381"/>
      <c r="WG31" s="381"/>
      <c r="WH31" s="381"/>
      <c r="WI31" s="381"/>
      <c r="WJ31" s="381"/>
      <c r="WK31" s="381"/>
      <c r="WL31" s="381"/>
      <c r="WM31" s="381"/>
      <c r="WN31" s="381"/>
      <c r="WO31" s="381"/>
      <c r="WP31" s="381"/>
      <c r="WQ31" s="381"/>
      <c r="WR31" s="381"/>
      <c r="WS31" s="381"/>
      <c r="WT31" s="381"/>
      <c r="WU31" s="381"/>
      <c r="WV31" s="381"/>
      <c r="WW31" s="381"/>
      <c r="WX31" s="381"/>
      <c r="WY31" s="381"/>
      <c r="WZ31" s="381"/>
      <c r="XA31" s="381"/>
      <c r="XB31" s="381"/>
      <c r="XC31" s="381"/>
      <c r="XD31" s="381"/>
      <c r="XE31" s="381"/>
      <c r="XF31" s="381"/>
      <c r="XG31" s="381"/>
      <c r="XH31" s="381"/>
      <c r="XI31" s="381"/>
      <c r="XJ31" s="381"/>
      <c r="XK31" s="381"/>
      <c r="XL31" s="381"/>
      <c r="XM31" s="381"/>
      <c r="XN31" s="381"/>
      <c r="XO31" s="381"/>
      <c r="XP31" s="381"/>
      <c r="XQ31" s="381"/>
      <c r="XR31" s="381"/>
      <c r="XS31" s="381"/>
      <c r="XT31" s="381"/>
      <c r="XU31" s="381"/>
      <c r="XV31" s="381"/>
      <c r="XW31" s="381"/>
      <c r="XX31" s="381"/>
      <c r="XY31" s="381"/>
      <c r="XZ31" s="381"/>
      <c r="YA31" s="381"/>
      <c r="YB31" s="381"/>
      <c r="YC31" s="381"/>
      <c r="YD31" s="381"/>
      <c r="YE31" s="381"/>
      <c r="YF31" s="381"/>
      <c r="YG31" s="381"/>
      <c r="YH31" s="381"/>
      <c r="YI31" s="381"/>
      <c r="YJ31" s="381"/>
    </row>
    <row r="32" spans="1:660" s="382" customFormat="1" ht="20.149999999999999" customHeight="1">
      <c r="A32" s="731">
        <v>19</v>
      </c>
      <c r="B32" s="732"/>
      <c r="C32" s="732">
        <f>Résultats!Z4</f>
        <v>3</v>
      </c>
      <c r="D32" s="732"/>
      <c r="E32" s="551"/>
      <c r="F32" s="733" t="str">
        <f>IF(Résultats!Z36="","",Résultats!Z36)</f>
        <v/>
      </c>
      <c r="G32" s="733"/>
      <c r="H32" s="734"/>
      <c r="I32" s="380"/>
      <c r="J32" s="731" t="s">
        <v>72</v>
      </c>
      <c r="K32" s="732"/>
      <c r="L32" s="732">
        <f>Résultats!AW4</f>
        <v>3</v>
      </c>
      <c r="M32" s="732"/>
      <c r="N32" s="551"/>
      <c r="O32" s="733" t="str">
        <f>IF(Résultats!AW36="","",Résultats!AW36)</f>
        <v/>
      </c>
      <c r="P32" s="733"/>
      <c r="Q32" s="734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  <c r="AZ32" s="381"/>
      <c r="BA32" s="381"/>
      <c r="BB32" s="381"/>
      <c r="BC32" s="381"/>
      <c r="BD32" s="381"/>
      <c r="BE32" s="381"/>
      <c r="BF32" s="381"/>
      <c r="BG32" s="381"/>
      <c r="BH32" s="381"/>
      <c r="BI32" s="381"/>
      <c r="BJ32" s="381"/>
      <c r="BK32" s="381"/>
      <c r="BL32" s="381"/>
      <c r="BM32" s="381"/>
      <c r="BN32" s="381"/>
      <c r="BO32" s="381"/>
      <c r="BP32" s="381"/>
      <c r="BQ32" s="381"/>
      <c r="BR32" s="381"/>
      <c r="BS32" s="381"/>
      <c r="BT32" s="381"/>
      <c r="BU32" s="381"/>
      <c r="BV32" s="381"/>
      <c r="BW32" s="381"/>
      <c r="BX32" s="381"/>
      <c r="BY32" s="381"/>
      <c r="BZ32" s="381"/>
      <c r="CA32" s="381"/>
      <c r="CB32" s="381"/>
      <c r="CC32" s="381"/>
      <c r="CD32" s="381"/>
      <c r="CE32" s="381"/>
      <c r="CF32" s="381"/>
      <c r="CG32" s="381"/>
      <c r="CH32" s="381"/>
      <c r="CI32" s="381"/>
      <c r="CJ32" s="381"/>
      <c r="CK32" s="381"/>
      <c r="CL32" s="381"/>
      <c r="CM32" s="381"/>
      <c r="CN32" s="381"/>
      <c r="CO32" s="381"/>
      <c r="CP32" s="381"/>
      <c r="CQ32" s="381"/>
      <c r="CR32" s="381"/>
      <c r="CS32" s="381"/>
      <c r="CT32" s="381"/>
      <c r="CU32" s="381"/>
      <c r="CV32" s="381"/>
      <c r="CW32" s="381"/>
      <c r="CX32" s="381"/>
      <c r="CY32" s="381"/>
      <c r="CZ32" s="381"/>
      <c r="DA32" s="381"/>
      <c r="DB32" s="381"/>
      <c r="DC32" s="381"/>
      <c r="DD32" s="381"/>
      <c r="DE32" s="381"/>
      <c r="DF32" s="381"/>
      <c r="DG32" s="381"/>
      <c r="DH32" s="381"/>
      <c r="DI32" s="381"/>
      <c r="DJ32" s="381"/>
      <c r="DK32" s="381"/>
      <c r="DL32" s="381"/>
      <c r="DM32" s="381"/>
      <c r="DN32" s="381"/>
      <c r="DO32" s="381"/>
      <c r="DP32" s="381"/>
      <c r="DQ32" s="381"/>
      <c r="DR32" s="381"/>
      <c r="DS32" s="381"/>
      <c r="DT32" s="381"/>
      <c r="DU32" s="381"/>
      <c r="DV32" s="381"/>
      <c r="DW32" s="381"/>
      <c r="DX32" s="381"/>
      <c r="DY32" s="381"/>
      <c r="DZ32" s="381"/>
      <c r="EA32" s="381"/>
      <c r="EB32" s="381"/>
      <c r="EC32" s="381"/>
      <c r="ED32" s="381"/>
      <c r="EE32" s="381"/>
      <c r="EF32" s="381"/>
      <c r="EG32" s="381"/>
      <c r="EH32" s="381"/>
      <c r="EI32" s="381"/>
      <c r="EJ32" s="381"/>
      <c r="EK32" s="381"/>
      <c r="EL32" s="381"/>
      <c r="EM32" s="381"/>
      <c r="EN32" s="381"/>
      <c r="EO32" s="381"/>
      <c r="EP32" s="381"/>
      <c r="EQ32" s="381"/>
      <c r="ER32" s="381"/>
      <c r="ES32" s="381"/>
      <c r="ET32" s="381"/>
      <c r="EU32" s="381"/>
      <c r="EV32" s="381"/>
      <c r="EW32" s="381"/>
      <c r="EX32" s="381"/>
      <c r="EY32" s="381"/>
      <c r="EZ32" s="381"/>
      <c r="FA32" s="381"/>
      <c r="FB32" s="381"/>
      <c r="FC32" s="381"/>
      <c r="FD32" s="381"/>
      <c r="FE32" s="381"/>
      <c r="FF32" s="381"/>
      <c r="FG32" s="381"/>
      <c r="FH32" s="381"/>
      <c r="FI32" s="381"/>
      <c r="FJ32" s="381"/>
      <c r="FK32" s="381"/>
      <c r="FL32" s="381"/>
      <c r="FM32" s="381"/>
      <c r="FN32" s="381"/>
      <c r="FO32" s="381"/>
      <c r="FP32" s="381"/>
      <c r="FQ32" s="381"/>
      <c r="FR32" s="381"/>
      <c r="FS32" s="381"/>
      <c r="FT32" s="381"/>
      <c r="FU32" s="381"/>
      <c r="FV32" s="381"/>
      <c r="FW32" s="381"/>
      <c r="FX32" s="381"/>
      <c r="FY32" s="381"/>
      <c r="FZ32" s="381"/>
      <c r="GA32" s="381"/>
      <c r="GB32" s="381"/>
      <c r="GC32" s="381"/>
      <c r="GD32" s="381"/>
      <c r="GE32" s="381"/>
      <c r="GF32" s="381"/>
      <c r="GG32" s="381"/>
      <c r="GH32" s="381"/>
      <c r="GI32" s="381"/>
      <c r="GJ32" s="381"/>
      <c r="GK32" s="381"/>
      <c r="GL32" s="381"/>
      <c r="GM32" s="381"/>
      <c r="GN32" s="381"/>
      <c r="GO32" s="381"/>
      <c r="GP32" s="381"/>
      <c r="GQ32" s="381"/>
      <c r="GR32" s="381"/>
      <c r="GS32" s="381"/>
      <c r="GT32" s="381"/>
      <c r="GU32" s="381"/>
      <c r="GV32" s="381"/>
      <c r="GW32" s="381"/>
      <c r="GX32" s="381"/>
      <c r="GY32" s="381"/>
      <c r="GZ32" s="381"/>
      <c r="HA32" s="381"/>
      <c r="HB32" s="381"/>
      <c r="HC32" s="381"/>
      <c r="HD32" s="381"/>
      <c r="HE32" s="381"/>
      <c r="HF32" s="381"/>
      <c r="HG32" s="381"/>
      <c r="HH32" s="381"/>
      <c r="HI32" s="381"/>
      <c r="HJ32" s="381"/>
      <c r="HK32" s="381"/>
      <c r="HL32" s="381"/>
      <c r="HM32" s="381"/>
      <c r="HN32" s="381"/>
      <c r="HO32" s="381"/>
      <c r="HP32" s="381"/>
      <c r="HQ32" s="381"/>
      <c r="HR32" s="381"/>
      <c r="HS32" s="381"/>
      <c r="HT32" s="381"/>
      <c r="HU32" s="381"/>
      <c r="HV32" s="381"/>
      <c r="HW32" s="381"/>
      <c r="HX32" s="381"/>
      <c r="HY32" s="381"/>
      <c r="HZ32" s="381"/>
      <c r="IA32" s="381"/>
      <c r="IB32" s="381"/>
      <c r="IC32" s="381"/>
      <c r="ID32" s="381"/>
      <c r="IE32" s="381"/>
      <c r="IF32" s="381"/>
      <c r="IG32" s="381"/>
      <c r="IH32" s="381"/>
      <c r="II32" s="381"/>
      <c r="IJ32" s="381"/>
      <c r="IK32" s="381"/>
      <c r="IL32" s="381"/>
      <c r="IM32" s="381"/>
      <c r="IN32" s="381"/>
      <c r="IO32" s="381"/>
      <c r="IP32" s="381"/>
      <c r="IQ32" s="381"/>
      <c r="IR32" s="381"/>
      <c r="IS32" s="381"/>
      <c r="IT32" s="381"/>
      <c r="IU32" s="381"/>
      <c r="IV32" s="381"/>
      <c r="IW32" s="381"/>
      <c r="IX32" s="381"/>
      <c r="IY32" s="381"/>
      <c r="IZ32" s="381"/>
      <c r="JA32" s="381"/>
      <c r="JB32" s="381"/>
      <c r="JC32" s="381"/>
      <c r="JD32" s="381"/>
      <c r="JE32" s="381"/>
      <c r="JF32" s="381"/>
      <c r="JG32" s="381"/>
      <c r="JH32" s="381"/>
      <c r="JI32" s="381"/>
      <c r="JJ32" s="381"/>
      <c r="JK32" s="381"/>
      <c r="JL32" s="381"/>
      <c r="JM32" s="381"/>
      <c r="JN32" s="381"/>
      <c r="JO32" s="381"/>
      <c r="JP32" s="381"/>
      <c r="JQ32" s="381"/>
      <c r="JR32" s="381"/>
      <c r="JS32" s="381"/>
      <c r="JT32" s="381"/>
      <c r="JU32" s="381"/>
      <c r="JV32" s="381"/>
      <c r="JW32" s="381"/>
      <c r="JX32" s="381"/>
      <c r="JY32" s="381"/>
      <c r="JZ32" s="381"/>
      <c r="KA32" s="381"/>
      <c r="KB32" s="381"/>
      <c r="KC32" s="381"/>
      <c r="KD32" s="381"/>
      <c r="KE32" s="381"/>
      <c r="KF32" s="381"/>
      <c r="KG32" s="381"/>
      <c r="KH32" s="381"/>
      <c r="KI32" s="381"/>
      <c r="KJ32" s="381"/>
      <c r="KK32" s="381"/>
      <c r="KL32" s="381"/>
      <c r="KM32" s="381"/>
      <c r="KN32" s="381"/>
      <c r="KO32" s="381"/>
      <c r="KP32" s="381"/>
      <c r="KQ32" s="381"/>
      <c r="KR32" s="381"/>
      <c r="KS32" s="381"/>
      <c r="KT32" s="381"/>
      <c r="KU32" s="381"/>
      <c r="KV32" s="381"/>
      <c r="KW32" s="381"/>
      <c r="KX32" s="381"/>
      <c r="KY32" s="381"/>
      <c r="KZ32" s="381"/>
      <c r="LA32" s="381"/>
      <c r="LB32" s="381"/>
      <c r="LC32" s="381"/>
      <c r="LD32" s="381"/>
      <c r="LE32" s="381"/>
      <c r="LF32" s="381"/>
      <c r="LG32" s="381"/>
      <c r="LH32" s="381"/>
      <c r="LI32" s="381"/>
      <c r="LJ32" s="381"/>
      <c r="LK32" s="381"/>
      <c r="LL32" s="381"/>
      <c r="LM32" s="381"/>
      <c r="LN32" s="381"/>
      <c r="LO32" s="381"/>
      <c r="LP32" s="381"/>
      <c r="LQ32" s="381"/>
      <c r="LR32" s="381"/>
      <c r="LS32" s="381"/>
      <c r="LT32" s="381"/>
      <c r="LU32" s="381"/>
      <c r="LV32" s="381"/>
      <c r="LW32" s="381"/>
      <c r="LX32" s="381"/>
      <c r="LY32" s="381"/>
      <c r="LZ32" s="381"/>
      <c r="MA32" s="381"/>
      <c r="MB32" s="381"/>
      <c r="MC32" s="381"/>
      <c r="MD32" s="381"/>
      <c r="ME32" s="381"/>
      <c r="MF32" s="381"/>
      <c r="MG32" s="381"/>
      <c r="MH32" s="381"/>
      <c r="MI32" s="381"/>
      <c r="MJ32" s="381"/>
      <c r="MK32" s="381"/>
      <c r="ML32" s="381"/>
      <c r="MM32" s="381"/>
      <c r="MN32" s="381"/>
      <c r="MO32" s="381"/>
      <c r="MP32" s="381"/>
      <c r="MQ32" s="381"/>
      <c r="MR32" s="381"/>
      <c r="MS32" s="381"/>
      <c r="MT32" s="381"/>
      <c r="MU32" s="381"/>
      <c r="MV32" s="381"/>
      <c r="MW32" s="381"/>
      <c r="MX32" s="381"/>
      <c r="MY32" s="381"/>
      <c r="MZ32" s="381"/>
      <c r="NA32" s="381"/>
      <c r="NB32" s="381"/>
      <c r="NC32" s="381"/>
      <c r="ND32" s="381"/>
      <c r="NE32" s="381"/>
      <c r="NF32" s="381"/>
      <c r="NG32" s="381"/>
      <c r="NH32" s="381"/>
      <c r="NI32" s="381"/>
      <c r="NJ32" s="381"/>
      <c r="NK32" s="381"/>
      <c r="NL32" s="381"/>
      <c r="NM32" s="381"/>
      <c r="NN32" s="381"/>
      <c r="NO32" s="381"/>
      <c r="NP32" s="381"/>
      <c r="NQ32" s="381"/>
      <c r="NR32" s="381"/>
      <c r="NS32" s="381"/>
      <c r="NT32" s="381"/>
      <c r="NU32" s="381"/>
      <c r="NV32" s="381"/>
      <c r="NW32" s="381"/>
      <c r="NX32" s="381"/>
      <c r="NY32" s="381"/>
      <c r="NZ32" s="381"/>
      <c r="OA32" s="381"/>
      <c r="OB32" s="381"/>
      <c r="OC32" s="381"/>
      <c r="OD32" s="381"/>
      <c r="OE32" s="381"/>
      <c r="OF32" s="381"/>
      <c r="OG32" s="381"/>
      <c r="OH32" s="381"/>
      <c r="OI32" s="381"/>
      <c r="OJ32" s="381"/>
      <c r="OK32" s="381"/>
      <c r="OL32" s="381"/>
      <c r="OM32" s="381"/>
      <c r="ON32" s="381"/>
      <c r="OO32" s="381"/>
      <c r="OP32" s="381"/>
      <c r="OQ32" s="381"/>
      <c r="OR32" s="381"/>
      <c r="OS32" s="381"/>
      <c r="OT32" s="381"/>
      <c r="OU32" s="381"/>
      <c r="OV32" s="381"/>
      <c r="OW32" s="381"/>
      <c r="OX32" s="381"/>
      <c r="OY32" s="381"/>
      <c r="OZ32" s="381"/>
      <c r="PA32" s="381"/>
      <c r="PB32" s="381"/>
      <c r="PC32" s="381"/>
      <c r="PD32" s="381"/>
      <c r="PE32" s="381"/>
      <c r="PF32" s="381"/>
      <c r="PG32" s="381"/>
      <c r="PH32" s="381"/>
      <c r="PI32" s="381"/>
      <c r="PJ32" s="381"/>
      <c r="PK32" s="381"/>
      <c r="PL32" s="381"/>
      <c r="PM32" s="381"/>
      <c r="PN32" s="381"/>
      <c r="PO32" s="381"/>
      <c r="PP32" s="381"/>
      <c r="PQ32" s="381"/>
      <c r="PR32" s="381"/>
      <c r="PS32" s="381"/>
      <c r="PT32" s="381"/>
      <c r="PU32" s="381"/>
      <c r="PV32" s="381"/>
      <c r="PW32" s="381"/>
      <c r="PX32" s="381"/>
      <c r="PY32" s="381"/>
      <c r="PZ32" s="381"/>
      <c r="QA32" s="381"/>
      <c r="QB32" s="381"/>
      <c r="QC32" s="381"/>
      <c r="QD32" s="381"/>
      <c r="QE32" s="381"/>
      <c r="QF32" s="381"/>
      <c r="QG32" s="381"/>
      <c r="QH32" s="381"/>
      <c r="QI32" s="381"/>
      <c r="QJ32" s="381"/>
      <c r="QK32" s="381"/>
      <c r="QL32" s="381"/>
      <c r="QM32" s="381"/>
      <c r="QN32" s="381"/>
      <c r="QO32" s="381"/>
      <c r="QP32" s="381"/>
      <c r="QQ32" s="381"/>
      <c r="QR32" s="381"/>
      <c r="QS32" s="381"/>
      <c r="QT32" s="381"/>
      <c r="QU32" s="381"/>
      <c r="QV32" s="381"/>
      <c r="QW32" s="381"/>
      <c r="QX32" s="381"/>
      <c r="QY32" s="381"/>
      <c r="QZ32" s="381"/>
      <c r="RA32" s="381"/>
      <c r="RB32" s="381"/>
      <c r="RC32" s="381"/>
      <c r="RD32" s="381"/>
      <c r="RE32" s="381"/>
      <c r="RF32" s="381"/>
      <c r="RG32" s="381"/>
      <c r="RH32" s="381"/>
      <c r="RI32" s="381"/>
      <c r="RJ32" s="381"/>
      <c r="RK32" s="381"/>
      <c r="RL32" s="381"/>
      <c r="RM32" s="381"/>
      <c r="RN32" s="381"/>
      <c r="RO32" s="381"/>
      <c r="RP32" s="381"/>
      <c r="RQ32" s="381"/>
      <c r="RR32" s="381"/>
      <c r="RS32" s="381"/>
      <c r="RT32" s="381"/>
      <c r="RU32" s="381"/>
      <c r="RV32" s="381"/>
      <c r="RW32" s="381"/>
      <c r="RX32" s="381"/>
      <c r="RY32" s="381"/>
      <c r="RZ32" s="381"/>
      <c r="SA32" s="381"/>
      <c r="SB32" s="381"/>
      <c r="SC32" s="381"/>
      <c r="SD32" s="381"/>
      <c r="SE32" s="381"/>
      <c r="SF32" s="381"/>
      <c r="SG32" s="381"/>
      <c r="SH32" s="381"/>
      <c r="SI32" s="381"/>
      <c r="SJ32" s="381"/>
      <c r="SK32" s="381"/>
      <c r="SL32" s="381"/>
      <c r="SM32" s="381"/>
      <c r="SN32" s="381"/>
      <c r="SO32" s="381"/>
      <c r="SP32" s="381"/>
      <c r="SQ32" s="381"/>
      <c r="SR32" s="381"/>
      <c r="SS32" s="381"/>
      <c r="ST32" s="381"/>
      <c r="SU32" s="381"/>
      <c r="SV32" s="381"/>
      <c r="SW32" s="381"/>
      <c r="SX32" s="381"/>
      <c r="SY32" s="381"/>
      <c r="SZ32" s="381"/>
      <c r="TA32" s="381"/>
      <c r="TB32" s="381"/>
      <c r="TC32" s="381"/>
      <c r="TD32" s="381"/>
      <c r="TE32" s="381"/>
      <c r="TF32" s="381"/>
      <c r="TG32" s="381"/>
      <c r="TH32" s="381"/>
      <c r="TI32" s="381"/>
      <c r="TJ32" s="381"/>
      <c r="TK32" s="381"/>
      <c r="TL32" s="381"/>
      <c r="TM32" s="381"/>
      <c r="TN32" s="381"/>
      <c r="TO32" s="381"/>
      <c r="TP32" s="381"/>
      <c r="TQ32" s="381"/>
      <c r="TR32" s="381"/>
      <c r="TS32" s="381"/>
      <c r="TT32" s="381"/>
      <c r="TU32" s="381"/>
      <c r="TV32" s="381"/>
      <c r="TW32" s="381"/>
      <c r="TX32" s="381"/>
      <c r="TY32" s="381"/>
      <c r="TZ32" s="381"/>
      <c r="UA32" s="381"/>
      <c r="UB32" s="381"/>
      <c r="UC32" s="381"/>
      <c r="UD32" s="381"/>
      <c r="UE32" s="381"/>
      <c r="UF32" s="381"/>
      <c r="UG32" s="381"/>
      <c r="UH32" s="381"/>
      <c r="UI32" s="381"/>
      <c r="UJ32" s="381"/>
      <c r="UK32" s="381"/>
      <c r="UL32" s="381"/>
      <c r="UM32" s="381"/>
      <c r="UN32" s="381"/>
      <c r="UO32" s="381"/>
      <c r="UP32" s="381"/>
      <c r="UQ32" s="381"/>
      <c r="UR32" s="381"/>
      <c r="US32" s="381"/>
      <c r="UT32" s="381"/>
      <c r="UU32" s="381"/>
      <c r="UV32" s="381"/>
      <c r="UW32" s="381"/>
      <c r="UX32" s="381"/>
      <c r="UY32" s="381"/>
      <c r="UZ32" s="381"/>
      <c r="VA32" s="381"/>
      <c r="VB32" s="381"/>
      <c r="VC32" s="381"/>
      <c r="VD32" s="381"/>
      <c r="VE32" s="381"/>
      <c r="VF32" s="381"/>
      <c r="VG32" s="381"/>
      <c r="VH32" s="381"/>
      <c r="VI32" s="381"/>
      <c r="VJ32" s="381"/>
      <c r="VK32" s="381"/>
      <c r="VL32" s="381"/>
      <c r="VM32" s="381"/>
      <c r="VN32" s="381"/>
      <c r="VO32" s="381"/>
      <c r="VP32" s="381"/>
      <c r="VQ32" s="381"/>
      <c r="VR32" s="381"/>
      <c r="VS32" s="381"/>
      <c r="VT32" s="381"/>
      <c r="VU32" s="381"/>
      <c r="VV32" s="381"/>
      <c r="VW32" s="381"/>
      <c r="VX32" s="381"/>
      <c r="VY32" s="381"/>
      <c r="VZ32" s="381"/>
      <c r="WA32" s="381"/>
      <c r="WB32" s="381"/>
      <c r="WC32" s="381"/>
      <c r="WD32" s="381"/>
      <c r="WE32" s="381"/>
      <c r="WF32" s="381"/>
      <c r="WG32" s="381"/>
      <c r="WH32" s="381"/>
      <c r="WI32" s="381"/>
      <c r="WJ32" s="381"/>
      <c r="WK32" s="381"/>
      <c r="WL32" s="381"/>
      <c r="WM32" s="381"/>
      <c r="WN32" s="381"/>
      <c r="WO32" s="381"/>
      <c r="WP32" s="381"/>
      <c r="WQ32" s="381"/>
      <c r="WR32" s="381"/>
      <c r="WS32" s="381"/>
      <c r="WT32" s="381"/>
      <c r="WU32" s="381"/>
      <c r="WV32" s="381"/>
      <c r="WW32" s="381"/>
      <c r="WX32" s="381"/>
      <c r="WY32" s="381"/>
      <c r="WZ32" s="381"/>
      <c r="XA32" s="381"/>
      <c r="XB32" s="381"/>
      <c r="XC32" s="381"/>
      <c r="XD32" s="381"/>
      <c r="XE32" s="381"/>
      <c r="XF32" s="381"/>
      <c r="XG32" s="381"/>
      <c r="XH32" s="381"/>
      <c r="XI32" s="381"/>
      <c r="XJ32" s="381"/>
      <c r="XK32" s="381"/>
      <c r="XL32" s="381"/>
      <c r="XM32" s="381"/>
      <c r="XN32" s="381"/>
      <c r="XO32" s="381"/>
      <c r="XP32" s="381"/>
      <c r="XQ32" s="381"/>
      <c r="XR32" s="381"/>
      <c r="XS32" s="381"/>
      <c r="XT32" s="381"/>
      <c r="XU32" s="381"/>
      <c r="XV32" s="381"/>
      <c r="XW32" s="381"/>
      <c r="XX32" s="381"/>
      <c r="XY32" s="381"/>
      <c r="XZ32" s="381"/>
      <c r="YA32" s="381"/>
      <c r="YB32" s="381"/>
      <c r="YC32" s="381"/>
      <c r="YD32" s="381"/>
      <c r="YE32" s="381"/>
      <c r="YF32" s="381"/>
      <c r="YG32" s="381"/>
      <c r="YH32" s="381"/>
      <c r="YI32" s="381"/>
      <c r="YJ32" s="381"/>
    </row>
    <row r="33" spans="1:660" s="392" customFormat="1" ht="20.149999999999999" customHeight="1" thickBot="1">
      <c r="A33" s="555"/>
      <c r="B33" s="551"/>
      <c r="C33" s="551"/>
      <c r="D33" s="551"/>
      <c r="E33" s="551"/>
      <c r="F33" s="552"/>
      <c r="G33" s="552"/>
      <c r="H33" s="553"/>
      <c r="I33" s="390"/>
      <c r="J33" s="735">
        <v>3</v>
      </c>
      <c r="K33" s="736"/>
      <c r="L33" s="736">
        <f>Résultats!AX4</f>
        <v>3</v>
      </c>
      <c r="M33" s="736"/>
      <c r="N33" s="554"/>
      <c r="O33" s="729" t="str">
        <f>IF(Résultats!AX36="","",Résultats!AX36)</f>
        <v/>
      </c>
      <c r="P33" s="729"/>
      <c r="Q33" s="730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1"/>
      <c r="AQ33" s="391"/>
      <c r="AR33" s="391"/>
      <c r="AS33" s="391"/>
      <c r="AT33" s="391"/>
      <c r="AU33" s="391"/>
      <c r="AV33" s="391"/>
      <c r="AW33" s="391"/>
      <c r="AX33" s="391"/>
      <c r="AY33" s="391"/>
      <c r="AZ33" s="391"/>
      <c r="BA33" s="391"/>
      <c r="BB33" s="391"/>
      <c r="BC33" s="391"/>
      <c r="BD33" s="391"/>
      <c r="BE33" s="391"/>
      <c r="BF33" s="391"/>
      <c r="BG33" s="391"/>
      <c r="BH33" s="391"/>
      <c r="BI33" s="391"/>
      <c r="BJ33" s="391"/>
      <c r="BK33" s="391"/>
      <c r="BL33" s="391"/>
      <c r="BM33" s="391"/>
      <c r="BN33" s="391"/>
      <c r="BO33" s="391"/>
      <c r="BP33" s="391"/>
      <c r="BQ33" s="391"/>
      <c r="BR33" s="391"/>
      <c r="BS33" s="391"/>
      <c r="BT33" s="391"/>
      <c r="BU33" s="391"/>
      <c r="BV33" s="391"/>
      <c r="BW33" s="391"/>
      <c r="BX33" s="391"/>
      <c r="BY33" s="391"/>
      <c r="BZ33" s="391"/>
      <c r="CA33" s="391"/>
      <c r="CB33" s="391"/>
      <c r="CC33" s="391"/>
      <c r="CD33" s="391"/>
      <c r="CE33" s="391"/>
      <c r="CF33" s="391"/>
      <c r="CG33" s="391"/>
      <c r="CH33" s="391"/>
      <c r="CI33" s="391"/>
      <c r="CJ33" s="391"/>
      <c r="CK33" s="391"/>
      <c r="CL33" s="391"/>
      <c r="CM33" s="391"/>
      <c r="CN33" s="391"/>
      <c r="CO33" s="391"/>
      <c r="CP33" s="391"/>
      <c r="CQ33" s="391"/>
      <c r="CR33" s="391"/>
      <c r="CS33" s="391"/>
      <c r="CT33" s="391"/>
      <c r="CU33" s="391"/>
      <c r="CV33" s="391"/>
      <c r="CW33" s="391"/>
      <c r="CX33" s="391"/>
      <c r="CY33" s="391"/>
      <c r="CZ33" s="391"/>
      <c r="DA33" s="391"/>
      <c r="DB33" s="391"/>
      <c r="DC33" s="391"/>
      <c r="DD33" s="391"/>
      <c r="DE33" s="391"/>
      <c r="DF33" s="391"/>
      <c r="DG33" s="391"/>
      <c r="DH33" s="391"/>
      <c r="DI33" s="391"/>
      <c r="DJ33" s="391"/>
      <c r="DK33" s="391"/>
      <c r="DL33" s="391"/>
      <c r="DM33" s="391"/>
      <c r="DN33" s="391"/>
      <c r="DO33" s="391"/>
      <c r="DP33" s="391"/>
      <c r="DQ33" s="391"/>
      <c r="DR33" s="391"/>
      <c r="DS33" s="391"/>
      <c r="DT33" s="391"/>
      <c r="DU33" s="391"/>
      <c r="DV33" s="391"/>
      <c r="DW33" s="391"/>
      <c r="DX33" s="391"/>
      <c r="DY33" s="391"/>
      <c r="DZ33" s="391"/>
      <c r="EA33" s="391"/>
      <c r="EB33" s="391"/>
      <c r="EC33" s="391"/>
      <c r="ED33" s="391"/>
      <c r="EE33" s="391"/>
      <c r="EF33" s="391"/>
      <c r="EG33" s="391"/>
      <c r="EH33" s="391"/>
      <c r="EI33" s="391"/>
      <c r="EJ33" s="391"/>
      <c r="EK33" s="391"/>
      <c r="EL33" s="391"/>
      <c r="EM33" s="391"/>
      <c r="EN33" s="391"/>
      <c r="EO33" s="391"/>
      <c r="EP33" s="391"/>
      <c r="EQ33" s="391"/>
      <c r="ER33" s="391"/>
      <c r="ES33" s="391"/>
      <c r="ET33" s="391"/>
      <c r="EU33" s="391"/>
      <c r="EV33" s="391"/>
      <c r="EW33" s="391"/>
      <c r="EX33" s="391"/>
      <c r="EY33" s="391"/>
      <c r="EZ33" s="391"/>
      <c r="FA33" s="391"/>
      <c r="FB33" s="391"/>
      <c r="FC33" s="391"/>
      <c r="FD33" s="391"/>
      <c r="FE33" s="391"/>
      <c r="FF33" s="391"/>
      <c r="FG33" s="391"/>
      <c r="FH33" s="391"/>
      <c r="FI33" s="391"/>
      <c r="FJ33" s="391"/>
      <c r="FK33" s="391"/>
      <c r="FL33" s="391"/>
      <c r="FM33" s="391"/>
      <c r="FN33" s="391"/>
      <c r="FO33" s="391"/>
      <c r="FP33" s="391"/>
      <c r="FQ33" s="391"/>
      <c r="FR33" s="391"/>
      <c r="FS33" s="391"/>
      <c r="FT33" s="391"/>
      <c r="FU33" s="391"/>
      <c r="FV33" s="391"/>
      <c r="FW33" s="391"/>
      <c r="FX33" s="391"/>
      <c r="FY33" s="391"/>
      <c r="FZ33" s="391"/>
      <c r="GA33" s="391"/>
      <c r="GB33" s="391"/>
      <c r="GC33" s="391"/>
      <c r="GD33" s="391"/>
      <c r="GE33" s="391"/>
      <c r="GF33" s="391"/>
      <c r="GG33" s="391"/>
      <c r="GH33" s="391"/>
      <c r="GI33" s="391"/>
      <c r="GJ33" s="391"/>
      <c r="GK33" s="391"/>
      <c r="GL33" s="391"/>
      <c r="GM33" s="391"/>
      <c r="GN33" s="391"/>
      <c r="GO33" s="391"/>
      <c r="GP33" s="391"/>
      <c r="GQ33" s="391"/>
      <c r="GR33" s="391"/>
      <c r="GS33" s="391"/>
      <c r="GT33" s="391"/>
      <c r="GU33" s="391"/>
      <c r="GV33" s="391"/>
      <c r="GW33" s="391"/>
      <c r="GX33" s="391"/>
      <c r="GY33" s="391"/>
      <c r="GZ33" s="391"/>
      <c r="HA33" s="391"/>
      <c r="HB33" s="391"/>
      <c r="HC33" s="391"/>
      <c r="HD33" s="391"/>
      <c r="HE33" s="391"/>
      <c r="HF33" s="391"/>
      <c r="HG33" s="391"/>
      <c r="HH33" s="391"/>
      <c r="HI33" s="391"/>
      <c r="HJ33" s="391"/>
      <c r="HK33" s="391"/>
      <c r="HL33" s="391"/>
      <c r="HM33" s="391"/>
      <c r="HN33" s="391"/>
      <c r="HO33" s="391"/>
      <c r="HP33" s="391"/>
      <c r="HQ33" s="391"/>
      <c r="HR33" s="391"/>
      <c r="HS33" s="391"/>
      <c r="HT33" s="391"/>
      <c r="HU33" s="391"/>
      <c r="HV33" s="391"/>
      <c r="HW33" s="391"/>
      <c r="HX33" s="391"/>
      <c r="HY33" s="391"/>
      <c r="HZ33" s="391"/>
      <c r="IA33" s="391"/>
      <c r="IB33" s="391"/>
      <c r="IC33" s="391"/>
      <c r="ID33" s="391"/>
      <c r="IE33" s="391"/>
      <c r="IF33" s="391"/>
      <c r="IG33" s="391"/>
      <c r="IH33" s="391"/>
      <c r="II33" s="391"/>
      <c r="IJ33" s="391"/>
      <c r="IK33" s="391"/>
      <c r="IL33" s="391"/>
      <c r="IM33" s="391"/>
      <c r="IN33" s="391"/>
      <c r="IO33" s="391"/>
      <c r="IP33" s="391"/>
      <c r="IQ33" s="391"/>
      <c r="IR33" s="391"/>
      <c r="IS33" s="391"/>
      <c r="IT33" s="391"/>
      <c r="IU33" s="391"/>
      <c r="IV33" s="391"/>
      <c r="IW33" s="391"/>
      <c r="IX33" s="391"/>
      <c r="IY33" s="391"/>
      <c r="IZ33" s="391"/>
      <c r="JA33" s="391"/>
      <c r="JB33" s="391"/>
      <c r="JC33" s="391"/>
      <c r="JD33" s="391"/>
      <c r="JE33" s="391"/>
      <c r="JF33" s="391"/>
      <c r="JG33" s="391"/>
      <c r="JH33" s="391"/>
      <c r="JI33" s="391"/>
      <c r="JJ33" s="391"/>
      <c r="JK33" s="391"/>
      <c r="JL33" s="391"/>
      <c r="JM33" s="391"/>
      <c r="JN33" s="391"/>
      <c r="JO33" s="391"/>
      <c r="JP33" s="391"/>
      <c r="JQ33" s="391"/>
      <c r="JR33" s="391"/>
      <c r="JS33" s="391"/>
      <c r="JT33" s="391"/>
      <c r="JU33" s="391"/>
      <c r="JV33" s="391"/>
      <c r="JW33" s="391"/>
      <c r="JX33" s="391"/>
      <c r="JY33" s="391"/>
      <c r="JZ33" s="391"/>
      <c r="KA33" s="391"/>
      <c r="KB33" s="391"/>
      <c r="KC33" s="391"/>
      <c r="KD33" s="391"/>
      <c r="KE33" s="391"/>
      <c r="KF33" s="391"/>
      <c r="KG33" s="391"/>
      <c r="KH33" s="391"/>
      <c r="KI33" s="391"/>
      <c r="KJ33" s="391"/>
      <c r="KK33" s="391"/>
      <c r="KL33" s="391"/>
      <c r="KM33" s="391"/>
      <c r="KN33" s="391"/>
      <c r="KO33" s="391"/>
      <c r="KP33" s="391"/>
      <c r="KQ33" s="391"/>
      <c r="KR33" s="391"/>
      <c r="KS33" s="391"/>
      <c r="KT33" s="391"/>
      <c r="KU33" s="391"/>
      <c r="KV33" s="391"/>
      <c r="KW33" s="391"/>
      <c r="KX33" s="391"/>
      <c r="KY33" s="391"/>
      <c r="KZ33" s="391"/>
      <c r="LA33" s="391"/>
      <c r="LB33" s="391"/>
      <c r="LC33" s="391"/>
      <c r="LD33" s="391"/>
      <c r="LE33" s="391"/>
      <c r="LF33" s="391"/>
      <c r="LG33" s="391"/>
      <c r="LH33" s="391"/>
      <c r="LI33" s="391"/>
      <c r="LJ33" s="391"/>
      <c r="LK33" s="391"/>
      <c r="LL33" s="391"/>
      <c r="LM33" s="391"/>
      <c r="LN33" s="391"/>
      <c r="LO33" s="391"/>
      <c r="LP33" s="391"/>
      <c r="LQ33" s="391"/>
      <c r="LR33" s="391"/>
      <c r="LS33" s="391"/>
      <c r="LT33" s="391"/>
      <c r="LU33" s="391"/>
      <c r="LV33" s="391"/>
      <c r="LW33" s="391"/>
      <c r="LX33" s="391"/>
      <c r="LY33" s="391"/>
      <c r="LZ33" s="391"/>
      <c r="MA33" s="391"/>
      <c r="MB33" s="391"/>
      <c r="MC33" s="391"/>
      <c r="MD33" s="391"/>
      <c r="ME33" s="391"/>
      <c r="MF33" s="391"/>
      <c r="MG33" s="391"/>
      <c r="MH33" s="391"/>
      <c r="MI33" s="391"/>
      <c r="MJ33" s="391"/>
      <c r="MK33" s="391"/>
      <c r="ML33" s="391"/>
      <c r="MM33" s="391"/>
      <c r="MN33" s="391"/>
      <c r="MO33" s="391"/>
      <c r="MP33" s="391"/>
      <c r="MQ33" s="391"/>
      <c r="MR33" s="391"/>
      <c r="MS33" s="391"/>
      <c r="MT33" s="391"/>
      <c r="MU33" s="391"/>
      <c r="MV33" s="391"/>
      <c r="MW33" s="391"/>
      <c r="MX33" s="391"/>
      <c r="MY33" s="391"/>
      <c r="MZ33" s="391"/>
      <c r="NA33" s="391"/>
      <c r="NB33" s="391"/>
      <c r="NC33" s="391"/>
      <c r="ND33" s="391"/>
      <c r="NE33" s="391"/>
      <c r="NF33" s="391"/>
      <c r="NG33" s="391"/>
      <c r="NH33" s="391"/>
      <c r="NI33" s="391"/>
      <c r="NJ33" s="391"/>
      <c r="NK33" s="391"/>
      <c r="NL33" s="391"/>
      <c r="NM33" s="391"/>
      <c r="NN33" s="391"/>
      <c r="NO33" s="391"/>
      <c r="NP33" s="391"/>
      <c r="NQ33" s="391"/>
      <c r="NR33" s="391"/>
      <c r="NS33" s="391"/>
      <c r="NT33" s="391"/>
      <c r="NU33" s="391"/>
      <c r="NV33" s="391"/>
      <c r="NW33" s="391"/>
      <c r="NX33" s="391"/>
      <c r="NY33" s="391"/>
      <c r="NZ33" s="391"/>
      <c r="OA33" s="391"/>
      <c r="OB33" s="391"/>
      <c r="OC33" s="391"/>
      <c r="OD33" s="391"/>
      <c r="OE33" s="391"/>
      <c r="OF33" s="391"/>
      <c r="OG33" s="391"/>
      <c r="OH33" s="391"/>
      <c r="OI33" s="391"/>
      <c r="OJ33" s="391"/>
      <c r="OK33" s="391"/>
      <c r="OL33" s="391"/>
      <c r="OM33" s="391"/>
      <c r="ON33" s="391"/>
      <c r="OO33" s="391"/>
      <c r="OP33" s="391"/>
      <c r="OQ33" s="391"/>
      <c r="OR33" s="391"/>
      <c r="OS33" s="391"/>
      <c r="OT33" s="391"/>
      <c r="OU33" s="391"/>
      <c r="OV33" s="391"/>
      <c r="OW33" s="391"/>
      <c r="OX33" s="391"/>
      <c r="OY33" s="391"/>
      <c r="OZ33" s="391"/>
      <c r="PA33" s="391"/>
      <c r="PB33" s="391"/>
      <c r="PC33" s="391"/>
      <c r="PD33" s="391"/>
      <c r="PE33" s="391"/>
      <c r="PF33" s="391"/>
      <c r="PG33" s="391"/>
      <c r="PH33" s="391"/>
      <c r="PI33" s="391"/>
      <c r="PJ33" s="391"/>
      <c r="PK33" s="391"/>
      <c r="PL33" s="391"/>
      <c r="PM33" s="391"/>
      <c r="PN33" s="391"/>
      <c r="PO33" s="391"/>
      <c r="PP33" s="391"/>
      <c r="PQ33" s="391"/>
      <c r="PR33" s="391"/>
      <c r="PS33" s="391"/>
      <c r="PT33" s="391"/>
      <c r="PU33" s="391"/>
      <c r="PV33" s="391"/>
      <c r="PW33" s="391"/>
      <c r="PX33" s="391"/>
      <c r="PY33" s="391"/>
      <c r="PZ33" s="391"/>
      <c r="QA33" s="391"/>
      <c r="QB33" s="391"/>
      <c r="QC33" s="391"/>
      <c r="QD33" s="391"/>
      <c r="QE33" s="391"/>
      <c r="QF33" s="391"/>
      <c r="QG33" s="391"/>
      <c r="QH33" s="391"/>
      <c r="QI33" s="391"/>
      <c r="QJ33" s="391"/>
      <c r="QK33" s="391"/>
      <c r="QL33" s="391"/>
      <c r="QM33" s="391"/>
      <c r="QN33" s="391"/>
      <c r="QO33" s="391"/>
      <c r="QP33" s="391"/>
      <c r="QQ33" s="391"/>
      <c r="QR33" s="391"/>
      <c r="QS33" s="391"/>
      <c r="QT33" s="391"/>
      <c r="QU33" s="391"/>
      <c r="QV33" s="391"/>
      <c r="QW33" s="391"/>
      <c r="QX33" s="391"/>
      <c r="QY33" s="391"/>
      <c r="QZ33" s="391"/>
      <c r="RA33" s="391"/>
      <c r="RB33" s="391"/>
      <c r="RC33" s="391"/>
      <c r="RD33" s="391"/>
      <c r="RE33" s="391"/>
      <c r="RF33" s="391"/>
      <c r="RG33" s="391"/>
      <c r="RH33" s="391"/>
      <c r="RI33" s="391"/>
      <c r="RJ33" s="391"/>
      <c r="RK33" s="391"/>
      <c r="RL33" s="391"/>
      <c r="RM33" s="391"/>
      <c r="RN33" s="391"/>
      <c r="RO33" s="391"/>
      <c r="RP33" s="391"/>
      <c r="RQ33" s="391"/>
      <c r="RR33" s="391"/>
      <c r="RS33" s="391"/>
      <c r="RT33" s="391"/>
      <c r="RU33" s="391"/>
      <c r="RV33" s="391"/>
      <c r="RW33" s="391"/>
      <c r="RX33" s="391"/>
      <c r="RY33" s="391"/>
      <c r="RZ33" s="391"/>
      <c r="SA33" s="391"/>
      <c r="SB33" s="391"/>
      <c r="SC33" s="391"/>
      <c r="SD33" s="391"/>
      <c r="SE33" s="391"/>
      <c r="SF33" s="391"/>
      <c r="SG33" s="391"/>
      <c r="SH33" s="391"/>
      <c r="SI33" s="391"/>
      <c r="SJ33" s="391"/>
      <c r="SK33" s="391"/>
      <c r="SL33" s="391"/>
      <c r="SM33" s="391"/>
      <c r="SN33" s="391"/>
      <c r="SO33" s="391"/>
      <c r="SP33" s="391"/>
      <c r="SQ33" s="391"/>
      <c r="SR33" s="391"/>
      <c r="SS33" s="391"/>
      <c r="ST33" s="391"/>
      <c r="SU33" s="391"/>
      <c r="SV33" s="391"/>
      <c r="SW33" s="391"/>
      <c r="SX33" s="391"/>
      <c r="SY33" s="391"/>
      <c r="SZ33" s="391"/>
      <c r="TA33" s="391"/>
      <c r="TB33" s="391"/>
      <c r="TC33" s="391"/>
      <c r="TD33" s="391"/>
      <c r="TE33" s="391"/>
      <c r="TF33" s="391"/>
      <c r="TG33" s="391"/>
      <c r="TH33" s="391"/>
      <c r="TI33" s="391"/>
      <c r="TJ33" s="391"/>
      <c r="TK33" s="391"/>
      <c r="TL33" s="391"/>
      <c r="TM33" s="391"/>
      <c r="TN33" s="391"/>
      <c r="TO33" s="391"/>
      <c r="TP33" s="391"/>
      <c r="TQ33" s="391"/>
      <c r="TR33" s="391"/>
      <c r="TS33" s="391"/>
      <c r="TT33" s="391"/>
      <c r="TU33" s="391"/>
      <c r="TV33" s="391"/>
      <c r="TW33" s="391"/>
      <c r="TX33" s="391"/>
      <c r="TY33" s="391"/>
      <c r="TZ33" s="391"/>
      <c r="UA33" s="391"/>
      <c r="UB33" s="391"/>
      <c r="UC33" s="391"/>
      <c r="UD33" s="391"/>
      <c r="UE33" s="391"/>
      <c r="UF33" s="391"/>
      <c r="UG33" s="391"/>
      <c r="UH33" s="391"/>
      <c r="UI33" s="391"/>
      <c r="UJ33" s="391"/>
      <c r="UK33" s="391"/>
      <c r="UL33" s="391"/>
      <c r="UM33" s="391"/>
      <c r="UN33" s="391"/>
      <c r="UO33" s="391"/>
      <c r="UP33" s="391"/>
      <c r="UQ33" s="391"/>
      <c r="UR33" s="391"/>
      <c r="US33" s="391"/>
      <c r="UT33" s="391"/>
      <c r="UU33" s="391"/>
      <c r="UV33" s="391"/>
      <c r="UW33" s="391"/>
      <c r="UX33" s="391"/>
      <c r="UY33" s="391"/>
      <c r="UZ33" s="391"/>
      <c r="VA33" s="391"/>
      <c r="VB33" s="391"/>
      <c r="VC33" s="391"/>
      <c r="VD33" s="391"/>
      <c r="VE33" s="391"/>
      <c r="VF33" s="391"/>
      <c r="VG33" s="391"/>
      <c r="VH33" s="391"/>
      <c r="VI33" s="391"/>
      <c r="VJ33" s="391"/>
      <c r="VK33" s="391"/>
      <c r="VL33" s="391"/>
      <c r="VM33" s="391"/>
      <c r="VN33" s="391"/>
      <c r="VO33" s="391"/>
      <c r="VP33" s="391"/>
      <c r="VQ33" s="391"/>
      <c r="VR33" s="391"/>
      <c r="VS33" s="391"/>
      <c r="VT33" s="391"/>
      <c r="VU33" s="391"/>
      <c r="VV33" s="391"/>
      <c r="VW33" s="391"/>
      <c r="VX33" s="391"/>
      <c r="VY33" s="391"/>
      <c r="VZ33" s="391"/>
      <c r="WA33" s="391"/>
      <c r="WB33" s="391"/>
      <c r="WC33" s="391"/>
      <c r="WD33" s="391"/>
      <c r="WE33" s="391"/>
      <c r="WF33" s="391"/>
      <c r="WG33" s="391"/>
      <c r="WH33" s="391"/>
      <c r="WI33" s="391"/>
      <c r="WJ33" s="391"/>
      <c r="WK33" s="391"/>
      <c r="WL33" s="391"/>
      <c r="WM33" s="391"/>
      <c r="WN33" s="391"/>
      <c r="WO33" s="391"/>
      <c r="WP33" s="391"/>
      <c r="WQ33" s="391"/>
      <c r="WR33" s="391"/>
      <c r="WS33" s="391"/>
      <c r="WT33" s="391"/>
      <c r="WU33" s="391"/>
      <c r="WV33" s="391"/>
      <c r="WW33" s="391"/>
      <c r="WX33" s="391"/>
      <c r="WY33" s="391"/>
      <c r="WZ33" s="391"/>
      <c r="XA33" s="391"/>
      <c r="XB33" s="391"/>
      <c r="XC33" s="391"/>
      <c r="XD33" s="391"/>
      <c r="XE33" s="391"/>
      <c r="XF33" s="391"/>
      <c r="XG33" s="391"/>
      <c r="XH33" s="391"/>
      <c r="XI33" s="391"/>
      <c r="XJ33" s="391"/>
      <c r="XK33" s="391"/>
      <c r="XL33" s="391"/>
      <c r="XM33" s="391"/>
      <c r="XN33" s="391"/>
      <c r="XO33" s="391"/>
      <c r="XP33" s="391"/>
      <c r="XQ33" s="391"/>
      <c r="XR33" s="391"/>
      <c r="XS33" s="391"/>
      <c r="XT33" s="391"/>
      <c r="XU33" s="391"/>
      <c r="XV33" s="391"/>
      <c r="XW33" s="391"/>
      <c r="XX33" s="391"/>
      <c r="XY33" s="391"/>
      <c r="XZ33" s="391"/>
      <c r="YA33" s="391"/>
      <c r="YB33" s="391"/>
      <c r="YC33" s="391"/>
      <c r="YD33" s="391"/>
      <c r="YE33" s="391"/>
      <c r="YF33" s="391"/>
      <c r="YG33" s="391"/>
      <c r="YH33" s="391"/>
      <c r="YI33" s="391"/>
      <c r="YJ33" s="391"/>
    </row>
    <row r="34" spans="1:660" s="395" customFormat="1" ht="28.5" customHeight="1" thickTop="1" thickBot="1">
      <c r="A34" s="798" t="s">
        <v>54</v>
      </c>
      <c r="B34" s="799"/>
      <c r="C34" s="799"/>
      <c r="D34" s="799"/>
      <c r="E34" s="799"/>
      <c r="F34" s="799"/>
      <c r="G34" s="799"/>
      <c r="H34" s="800"/>
      <c r="I34" s="393"/>
      <c r="J34" s="810" t="s">
        <v>65</v>
      </c>
      <c r="K34" s="811"/>
      <c r="L34" s="811"/>
      <c r="M34" s="811"/>
      <c r="N34" s="811"/>
      <c r="O34" s="811"/>
      <c r="P34" s="811"/>
      <c r="Q34" s="812"/>
      <c r="R34" s="394"/>
      <c r="S34" s="394"/>
      <c r="T34" s="394"/>
      <c r="U34" s="394"/>
      <c r="V34" s="394"/>
      <c r="W34" s="394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4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4"/>
      <c r="FY34" s="394"/>
      <c r="FZ34" s="394"/>
      <c r="GA34" s="394"/>
      <c r="GB34" s="394"/>
      <c r="GC34" s="394"/>
      <c r="GD34" s="394"/>
      <c r="GE34" s="394"/>
      <c r="GF34" s="394"/>
      <c r="GG34" s="394"/>
      <c r="GH34" s="394"/>
      <c r="GI34" s="394"/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  <c r="HY34" s="394"/>
      <c r="HZ34" s="394"/>
      <c r="IA34" s="394"/>
      <c r="IB34" s="394"/>
      <c r="IC34" s="394"/>
      <c r="ID34" s="394"/>
      <c r="IE34" s="394"/>
      <c r="IF34" s="394"/>
      <c r="IG34" s="394"/>
      <c r="IH34" s="394"/>
      <c r="II34" s="394"/>
      <c r="IJ34" s="394"/>
      <c r="IK34" s="394"/>
      <c r="IL34" s="394"/>
      <c r="IM34" s="394"/>
      <c r="IN34" s="394"/>
      <c r="IO34" s="394"/>
      <c r="IP34" s="394"/>
      <c r="IQ34" s="394"/>
      <c r="IR34" s="394"/>
      <c r="IS34" s="394"/>
      <c r="IT34" s="394"/>
      <c r="IU34" s="394"/>
      <c r="IV34" s="394"/>
      <c r="IW34" s="394"/>
      <c r="IX34" s="394"/>
      <c r="IY34" s="394"/>
      <c r="IZ34" s="394"/>
      <c r="JA34" s="394"/>
      <c r="JB34" s="394"/>
      <c r="JC34" s="394"/>
      <c r="JD34" s="394"/>
      <c r="JE34" s="394"/>
      <c r="JF34" s="394"/>
      <c r="JG34" s="394"/>
      <c r="JH34" s="394"/>
      <c r="JI34" s="394"/>
      <c r="JJ34" s="394"/>
      <c r="JK34" s="394"/>
      <c r="JL34" s="394"/>
      <c r="JM34" s="394"/>
      <c r="JN34" s="394"/>
      <c r="JO34" s="394"/>
      <c r="JP34" s="394"/>
      <c r="JQ34" s="394"/>
      <c r="JR34" s="394"/>
      <c r="JS34" s="394"/>
      <c r="JT34" s="394"/>
      <c r="JU34" s="394"/>
      <c r="JV34" s="394"/>
      <c r="JW34" s="394"/>
      <c r="JX34" s="394"/>
      <c r="JY34" s="394"/>
      <c r="JZ34" s="394"/>
      <c r="KA34" s="394"/>
      <c r="KB34" s="394"/>
      <c r="KC34" s="394"/>
      <c r="KD34" s="394"/>
      <c r="KE34" s="394"/>
      <c r="KF34" s="394"/>
      <c r="KG34" s="394"/>
      <c r="KH34" s="394"/>
      <c r="KI34" s="394"/>
      <c r="KJ34" s="394"/>
      <c r="KK34" s="394"/>
      <c r="KL34" s="394"/>
      <c r="KM34" s="394"/>
      <c r="KN34" s="394"/>
      <c r="KO34" s="394"/>
      <c r="KP34" s="394"/>
      <c r="KQ34" s="394"/>
      <c r="KR34" s="394"/>
      <c r="KS34" s="394"/>
      <c r="KT34" s="394"/>
      <c r="KU34" s="394"/>
      <c r="KV34" s="394"/>
      <c r="KW34" s="394"/>
      <c r="KX34" s="394"/>
      <c r="KY34" s="394"/>
      <c r="KZ34" s="394"/>
      <c r="LA34" s="394"/>
      <c r="LB34" s="394"/>
      <c r="LC34" s="394"/>
      <c r="LD34" s="394"/>
      <c r="LE34" s="394"/>
      <c r="LF34" s="394"/>
      <c r="LG34" s="394"/>
      <c r="LH34" s="394"/>
      <c r="LI34" s="394"/>
      <c r="LJ34" s="394"/>
      <c r="LK34" s="394"/>
      <c r="LL34" s="394"/>
      <c r="LM34" s="394"/>
      <c r="LN34" s="394"/>
      <c r="LO34" s="394"/>
      <c r="LP34" s="394"/>
      <c r="LQ34" s="394"/>
      <c r="LR34" s="394"/>
      <c r="LS34" s="394"/>
      <c r="LT34" s="394"/>
      <c r="LU34" s="394"/>
      <c r="LV34" s="394"/>
      <c r="LW34" s="394"/>
      <c r="LX34" s="394"/>
      <c r="LY34" s="394"/>
      <c r="LZ34" s="394"/>
      <c r="MA34" s="394"/>
      <c r="MB34" s="394"/>
      <c r="MC34" s="394"/>
      <c r="MD34" s="394"/>
      <c r="ME34" s="394"/>
      <c r="MF34" s="394"/>
      <c r="MG34" s="394"/>
      <c r="MH34" s="394"/>
      <c r="MI34" s="394"/>
      <c r="MJ34" s="394"/>
      <c r="MK34" s="394"/>
      <c r="ML34" s="394"/>
      <c r="MM34" s="394"/>
      <c r="MN34" s="394"/>
      <c r="MO34" s="394"/>
      <c r="MP34" s="394"/>
      <c r="MQ34" s="394"/>
      <c r="MR34" s="394"/>
      <c r="MS34" s="394"/>
      <c r="MT34" s="394"/>
      <c r="MU34" s="394"/>
      <c r="MV34" s="394"/>
      <c r="MW34" s="394"/>
      <c r="MX34" s="394"/>
      <c r="MY34" s="394"/>
      <c r="MZ34" s="394"/>
      <c r="NA34" s="394"/>
      <c r="NB34" s="394"/>
      <c r="NC34" s="394"/>
      <c r="ND34" s="394"/>
      <c r="NE34" s="394"/>
      <c r="NF34" s="394"/>
      <c r="NG34" s="394"/>
      <c r="NH34" s="394"/>
      <c r="NI34" s="394"/>
      <c r="NJ34" s="394"/>
      <c r="NK34" s="394"/>
      <c r="NL34" s="394"/>
      <c r="NM34" s="394"/>
      <c r="NN34" s="394"/>
      <c r="NO34" s="394"/>
      <c r="NP34" s="394"/>
      <c r="NQ34" s="394"/>
      <c r="NR34" s="394"/>
      <c r="NS34" s="394"/>
      <c r="NT34" s="394"/>
      <c r="NU34" s="394"/>
      <c r="NV34" s="394"/>
      <c r="NW34" s="394"/>
      <c r="NX34" s="394"/>
      <c r="NY34" s="394"/>
      <c r="NZ34" s="394"/>
      <c r="OA34" s="394"/>
      <c r="OB34" s="394"/>
      <c r="OC34" s="394"/>
      <c r="OD34" s="394"/>
      <c r="OE34" s="394"/>
      <c r="OF34" s="394"/>
      <c r="OG34" s="394"/>
      <c r="OH34" s="394"/>
      <c r="OI34" s="394"/>
      <c r="OJ34" s="394"/>
      <c r="OK34" s="394"/>
      <c r="OL34" s="394"/>
      <c r="OM34" s="394"/>
      <c r="ON34" s="394"/>
      <c r="OO34" s="394"/>
      <c r="OP34" s="394"/>
      <c r="OQ34" s="394"/>
      <c r="OR34" s="394"/>
      <c r="OS34" s="394"/>
      <c r="OT34" s="394"/>
      <c r="OU34" s="394"/>
      <c r="OV34" s="394"/>
      <c r="OW34" s="394"/>
      <c r="OX34" s="394"/>
      <c r="OY34" s="394"/>
      <c r="OZ34" s="394"/>
      <c r="PA34" s="394"/>
      <c r="PB34" s="394"/>
      <c r="PC34" s="394"/>
      <c r="PD34" s="394"/>
      <c r="PE34" s="394"/>
      <c r="PF34" s="394"/>
      <c r="PG34" s="394"/>
      <c r="PH34" s="394"/>
      <c r="PI34" s="394"/>
      <c r="PJ34" s="394"/>
      <c r="PK34" s="394"/>
      <c r="PL34" s="394"/>
      <c r="PM34" s="394"/>
      <c r="PN34" s="394"/>
      <c r="PO34" s="394"/>
      <c r="PP34" s="394"/>
      <c r="PQ34" s="394"/>
      <c r="PR34" s="394"/>
      <c r="PS34" s="394"/>
      <c r="PT34" s="394"/>
      <c r="PU34" s="394"/>
      <c r="PV34" s="394"/>
      <c r="PW34" s="394"/>
      <c r="PX34" s="394"/>
      <c r="PY34" s="394"/>
      <c r="PZ34" s="394"/>
      <c r="QA34" s="394"/>
      <c r="QB34" s="394"/>
      <c r="QC34" s="394"/>
      <c r="QD34" s="394"/>
      <c r="QE34" s="394"/>
      <c r="QF34" s="394"/>
      <c r="QG34" s="394"/>
      <c r="QH34" s="394"/>
      <c r="QI34" s="394"/>
      <c r="QJ34" s="394"/>
      <c r="QK34" s="394"/>
      <c r="QL34" s="394"/>
      <c r="QM34" s="394"/>
      <c r="QN34" s="394"/>
      <c r="QO34" s="394"/>
      <c r="QP34" s="394"/>
      <c r="QQ34" s="394"/>
      <c r="QR34" s="394"/>
      <c r="QS34" s="394"/>
      <c r="QT34" s="394"/>
      <c r="QU34" s="394"/>
      <c r="QV34" s="394"/>
      <c r="QW34" s="394"/>
      <c r="QX34" s="394"/>
      <c r="QY34" s="394"/>
      <c r="QZ34" s="394"/>
      <c r="RA34" s="394"/>
      <c r="RB34" s="394"/>
      <c r="RC34" s="394"/>
      <c r="RD34" s="394"/>
      <c r="RE34" s="394"/>
      <c r="RF34" s="394"/>
      <c r="RG34" s="394"/>
      <c r="RH34" s="394"/>
      <c r="RI34" s="394"/>
      <c r="RJ34" s="394"/>
      <c r="RK34" s="394"/>
      <c r="RL34" s="394"/>
      <c r="RM34" s="394"/>
      <c r="RN34" s="394"/>
      <c r="RO34" s="394"/>
      <c r="RP34" s="394"/>
      <c r="RQ34" s="394"/>
      <c r="RR34" s="394"/>
      <c r="RS34" s="394"/>
      <c r="RT34" s="394"/>
      <c r="RU34" s="394"/>
      <c r="RV34" s="394"/>
      <c r="RW34" s="394"/>
      <c r="RX34" s="394"/>
      <c r="RY34" s="394"/>
      <c r="RZ34" s="394"/>
      <c r="SA34" s="394"/>
      <c r="SB34" s="394"/>
      <c r="SC34" s="394"/>
      <c r="SD34" s="394"/>
      <c r="SE34" s="394"/>
      <c r="SF34" s="394"/>
      <c r="SG34" s="394"/>
      <c r="SH34" s="394"/>
      <c r="SI34" s="394"/>
      <c r="SJ34" s="394"/>
      <c r="SK34" s="394"/>
      <c r="SL34" s="394"/>
      <c r="SM34" s="394"/>
      <c r="SN34" s="394"/>
      <c r="SO34" s="394"/>
      <c r="SP34" s="394"/>
      <c r="SQ34" s="394"/>
      <c r="SR34" s="394"/>
      <c r="SS34" s="394"/>
      <c r="ST34" s="394"/>
      <c r="SU34" s="394"/>
      <c r="SV34" s="394"/>
      <c r="SW34" s="394"/>
      <c r="SX34" s="394"/>
      <c r="SY34" s="394"/>
      <c r="SZ34" s="394"/>
      <c r="TA34" s="394"/>
      <c r="TB34" s="394"/>
      <c r="TC34" s="394"/>
      <c r="TD34" s="394"/>
      <c r="TE34" s="394"/>
      <c r="TF34" s="394"/>
      <c r="TG34" s="394"/>
      <c r="TH34" s="394"/>
      <c r="TI34" s="394"/>
      <c r="TJ34" s="394"/>
      <c r="TK34" s="394"/>
      <c r="TL34" s="394"/>
      <c r="TM34" s="394"/>
      <c r="TN34" s="394"/>
      <c r="TO34" s="394"/>
      <c r="TP34" s="394"/>
      <c r="TQ34" s="394"/>
      <c r="TR34" s="394"/>
      <c r="TS34" s="394"/>
      <c r="TT34" s="394"/>
      <c r="TU34" s="394"/>
      <c r="TV34" s="394"/>
      <c r="TW34" s="394"/>
      <c r="TX34" s="394"/>
      <c r="TY34" s="394"/>
      <c r="TZ34" s="394"/>
      <c r="UA34" s="394"/>
      <c r="UB34" s="394"/>
      <c r="UC34" s="394"/>
      <c r="UD34" s="394"/>
      <c r="UE34" s="394"/>
      <c r="UF34" s="394"/>
      <c r="UG34" s="394"/>
      <c r="UH34" s="394"/>
      <c r="UI34" s="394"/>
      <c r="UJ34" s="394"/>
      <c r="UK34" s="394"/>
      <c r="UL34" s="394"/>
      <c r="UM34" s="394"/>
      <c r="UN34" s="394"/>
      <c r="UO34" s="394"/>
      <c r="UP34" s="394"/>
      <c r="UQ34" s="394"/>
      <c r="UR34" s="394"/>
      <c r="US34" s="394"/>
      <c r="UT34" s="394"/>
      <c r="UU34" s="394"/>
      <c r="UV34" s="394"/>
      <c r="UW34" s="394"/>
      <c r="UX34" s="394"/>
      <c r="UY34" s="394"/>
      <c r="UZ34" s="394"/>
      <c r="VA34" s="394"/>
      <c r="VB34" s="394"/>
      <c r="VC34" s="394"/>
      <c r="VD34" s="394"/>
      <c r="VE34" s="394"/>
      <c r="VF34" s="394"/>
      <c r="VG34" s="394"/>
      <c r="VH34" s="394"/>
      <c r="VI34" s="394"/>
      <c r="VJ34" s="394"/>
      <c r="VK34" s="394"/>
      <c r="VL34" s="394"/>
      <c r="VM34" s="394"/>
      <c r="VN34" s="394"/>
      <c r="VO34" s="394"/>
      <c r="VP34" s="394"/>
      <c r="VQ34" s="394"/>
      <c r="VR34" s="394"/>
      <c r="VS34" s="394"/>
      <c r="VT34" s="394"/>
      <c r="VU34" s="394"/>
      <c r="VV34" s="394"/>
      <c r="VW34" s="394"/>
      <c r="VX34" s="394"/>
      <c r="VY34" s="394"/>
      <c r="VZ34" s="394"/>
      <c r="WA34" s="394"/>
      <c r="WB34" s="394"/>
      <c r="WC34" s="394"/>
      <c r="WD34" s="394"/>
      <c r="WE34" s="394"/>
      <c r="WF34" s="394"/>
      <c r="WG34" s="394"/>
      <c r="WH34" s="394"/>
      <c r="WI34" s="394"/>
      <c r="WJ34" s="394"/>
      <c r="WK34" s="394"/>
      <c r="WL34" s="394"/>
      <c r="WM34" s="394"/>
      <c r="WN34" s="394"/>
      <c r="WO34" s="394"/>
      <c r="WP34" s="394"/>
      <c r="WQ34" s="394"/>
      <c r="WR34" s="394"/>
      <c r="WS34" s="394"/>
      <c r="WT34" s="394"/>
      <c r="WU34" s="394"/>
      <c r="WV34" s="394"/>
      <c r="WW34" s="394"/>
      <c r="WX34" s="394"/>
      <c r="WY34" s="394"/>
      <c r="WZ34" s="394"/>
      <c r="XA34" s="394"/>
      <c r="XB34" s="394"/>
      <c r="XC34" s="394"/>
      <c r="XD34" s="394"/>
      <c r="XE34" s="394"/>
      <c r="XF34" s="394"/>
      <c r="XG34" s="394"/>
      <c r="XH34" s="394"/>
      <c r="XI34" s="394"/>
      <c r="XJ34" s="394"/>
      <c r="XK34" s="394"/>
      <c r="XL34" s="394"/>
      <c r="XM34" s="394"/>
      <c r="XN34" s="394"/>
      <c r="XO34" s="394"/>
      <c r="XP34" s="394"/>
      <c r="XQ34" s="394"/>
      <c r="XR34" s="394"/>
      <c r="XS34" s="394"/>
      <c r="XT34" s="394"/>
      <c r="XU34" s="394"/>
      <c r="XV34" s="394"/>
      <c r="XW34" s="394"/>
      <c r="XX34" s="394"/>
      <c r="XY34" s="394"/>
      <c r="XZ34" s="394"/>
      <c r="YA34" s="394"/>
      <c r="YB34" s="394"/>
      <c r="YC34" s="394"/>
      <c r="YD34" s="394"/>
      <c r="YE34" s="394"/>
      <c r="YF34" s="394"/>
      <c r="YG34" s="394"/>
      <c r="YH34" s="394"/>
      <c r="YI34" s="394"/>
      <c r="YJ34" s="394"/>
    </row>
    <row r="35" spans="1:660" s="382" customFormat="1" ht="20.149999999999999" customHeight="1" thickTop="1">
      <c r="A35" s="741" t="s">
        <v>39</v>
      </c>
      <c r="B35" s="742"/>
      <c r="C35" s="742" t="s">
        <v>41</v>
      </c>
      <c r="D35" s="742"/>
      <c r="E35" s="789" t="s">
        <v>90</v>
      </c>
      <c r="F35" s="790"/>
      <c r="G35" s="790"/>
      <c r="H35" s="791"/>
      <c r="I35" s="380"/>
      <c r="J35" s="741" t="s">
        <v>39</v>
      </c>
      <c r="K35" s="742"/>
      <c r="L35" s="742" t="s">
        <v>41</v>
      </c>
      <c r="M35" s="742"/>
      <c r="N35" s="804" t="s">
        <v>100</v>
      </c>
      <c r="O35" s="805"/>
      <c r="P35" s="805"/>
      <c r="Q35" s="806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1"/>
      <c r="FY35" s="381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1"/>
      <c r="IB35" s="381"/>
      <c r="IC35" s="381"/>
      <c r="ID35" s="381"/>
      <c r="IE35" s="381"/>
      <c r="IF35" s="381"/>
      <c r="IG35" s="381"/>
      <c r="IH35" s="381"/>
      <c r="II35" s="381"/>
      <c r="IJ35" s="381"/>
      <c r="IK35" s="381"/>
      <c r="IL35" s="381"/>
      <c r="IM35" s="381"/>
      <c r="IN35" s="381"/>
      <c r="IO35" s="381"/>
      <c r="IP35" s="381"/>
      <c r="IQ35" s="381"/>
      <c r="IR35" s="381"/>
      <c r="IS35" s="381"/>
      <c r="IT35" s="381"/>
      <c r="IU35" s="381"/>
      <c r="IV35" s="381"/>
      <c r="IW35" s="381"/>
      <c r="IX35" s="381"/>
      <c r="IY35" s="381"/>
      <c r="IZ35" s="381"/>
      <c r="JA35" s="381"/>
      <c r="JB35" s="381"/>
      <c r="JC35" s="381"/>
      <c r="JD35" s="381"/>
      <c r="JE35" s="381"/>
      <c r="JF35" s="381"/>
      <c r="JG35" s="381"/>
      <c r="JH35" s="381"/>
      <c r="JI35" s="381"/>
      <c r="JJ35" s="381"/>
      <c r="JK35" s="381"/>
      <c r="JL35" s="381"/>
      <c r="JM35" s="381"/>
      <c r="JN35" s="381"/>
      <c r="JO35" s="381"/>
      <c r="JP35" s="381"/>
      <c r="JQ35" s="381"/>
      <c r="JR35" s="381"/>
      <c r="JS35" s="381"/>
      <c r="JT35" s="381"/>
      <c r="JU35" s="381"/>
      <c r="JV35" s="381"/>
      <c r="JW35" s="381"/>
      <c r="JX35" s="381"/>
      <c r="JY35" s="381"/>
      <c r="JZ35" s="381"/>
      <c r="KA35" s="381"/>
      <c r="KB35" s="381"/>
      <c r="KC35" s="381"/>
      <c r="KD35" s="381"/>
      <c r="KE35" s="381"/>
      <c r="KF35" s="381"/>
      <c r="KG35" s="381"/>
      <c r="KH35" s="381"/>
      <c r="KI35" s="381"/>
      <c r="KJ35" s="381"/>
      <c r="KK35" s="381"/>
      <c r="KL35" s="381"/>
      <c r="KM35" s="381"/>
      <c r="KN35" s="381"/>
      <c r="KO35" s="381"/>
      <c r="KP35" s="381"/>
      <c r="KQ35" s="381"/>
      <c r="KR35" s="381"/>
      <c r="KS35" s="381"/>
      <c r="KT35" s="381"/>
      <c r="KU35" s="381"/>
      <c r="KV35" s="381"/>
      <c r="KW35" s="381"/>
      <c r="KX35" s="381"/>
      <c r="KY35" s="381"/>
      <c r="KZ35" s="381"/>
      <c r="LA35" s="381"/>
      <c r="LB35" s="381"/>
      <c r="LC35" s="381"/>
      <c r="LD35" s="381"/>
      <c r="LE35" s="381"/>
      <c r="LF35" s="381"/>
      <c r="LG35" s="381"/>
      <c r="LH35" s="381"/>
      <c r="LI35" s="381"/>
      <c r="LJ35" s="381"/>
      <c r="LK35" s="381"/>
      <c r="LL35" s="381"/>
      <c r="LM35" s="381"/>
      <c r="LN35" s="381"/>
      <c r="LO35" s="381"/>
      <c r="LP35" s="381"/>
      <c r="LQ35" s="381"/>
      <c r="LR35" s="381"/>
      <c r="LS35" s="381"/>
      <c r="LT35" s="381"/>
      <c r="LU35" s="381"/>
      <c r="LV35" s="381"/>
      <c r="LW35" s="381"/>
      <c r="LX35" s="381"/>
      <c r="LY35" s="381"/>
      <c r="LZ35" s="381"/>
      <c r="MA35" s="381"/>
      <c r="MB35" s="381"/>
      <c r="MC35" s="381"/>
      <c r="MD35" s="381"/>
      <c r="ME35" s="381"/>
      <c r="MF35" s="381"/>
      <c r="MG35" s="381"/>
      <c r="MH35" s="381"/>
      <c r="MI35" s="381"/>
      <c r="MJ35" s="381"/>
      <c r="MK35" s="381"/>
      <c r="ML35" s="381"/>
      <c r="MM35" s="381"/>
      <c r="MN35" s="381"/>
      <c r="MO35" s="381"/>
      <c r="MP35" s="381"/>
      <c r="MQ35" s="381"/>
      <c r="MR35" s="381"/>
      <c r="MS35" s="381"/>
      <c r="MT35" s="381"/>
      <c r="MU35" s="381"/>
      <c r="MV35" s="381"/>
      <c r="MW35" s="381"/>
      <c r="MX35" s="381"/>
      <c r="MY35" s="381"/>
      <c r="MZ35" s="381"/>
      <c r="NA35" s="381"/>
      <c r="NB35" s="381"/>
      <c r="NC35" s="381"/>
      <c r="ND35" s="381"/>
      <c r="NE35" s="381"/>
      <c r="NF35" s="381"/>
      <c r="NG35" s="381"/>
      <c r="NH35" s="381"/>
      <c r="NI35" s="381"/>
      <c r="NJ35" s="381"/>
      <c r="NK35" s="381"/>
      <c r="NL35" s="381"/>
      <c r="NM35" s="381"/>
      <c r="NN35" s="381"/>
      <c r="NO35" s="381"/>
      <c r="NP35" s="381"/>
      <c r="NQ35" s="381"/>
      <c r="NR35" s="381"/>
      <c r="NS35" s="381"/>
      <c r="NT35" s="381"/>
      <c r="NU35" s="381"/>
      <c r="NV35" s="381"/>
      <c r="NW35" s="381"/>
      <c r="NX35" s="381"/>
      <c r="NY35" s="381"/>
      <c r="NZ35" s="381"/>
      <c r="OA35" s="381"/>
      <c r="OB35" s="381"/>
      <c r="OC35" s="381"/>
      <c r="OD35" s="381"/>
      <c r="OE35" s="381"/>
      <c r="OF35" s="381"/>
      <c r="OG35" s="381"/>
      <c r="OH35" s="381"/>
      <c r="OI35" s="381"/>
      <c r="OJ35" s="381"/>
      <c r="OK35" s="381"/>
      <c r="OL35" s="381"/>
      <c r="OM35" s="381"/>
      <c r="ON35" s="381"/>
      <c r="OO35" s="381"/>
      <c r="OP35" s="381"/>
      <c r="OQ35" s="381"/>
      <c r="OR35" s="381"/>
      <c r="OS35" s="381"/>
      <c r="OT35" s="381"/>
      <c r="OU35" s="381"/>
      <c r="OV35" s="381"/>
      <c r="OW35" s="381"/>
      <c r="OX35" s="381"/>
      <c r="OY35" s="381"/>
      <c r="OZ35" s="381"/>
      <c r="PA35" s="381"/>
      <c r="PB35" s="381"/>
      <c r="PC35" s="381"/>
      <c r="PD35" s="381"/>
      <c r="PE35" s="381"/>
      <c r="PF35" s="381"/>
      <c r="PG35" s="381"/>
      <c r="PH35" s="381"/>
      <c r="PI35" s="381"/>
      <c r="PJ35" s="381"/>
      <c r="PK35" s="381"/>
      <c r="PL35" s="381"/>
      <c r="PM35" s="381"/>
      <c r="PN35" s="381"/>
      <c r="PO35" s="381"/>
      <c r="PP35" s="381"/>
      <c r="PQ35" s="381"/>
      <c r="PR35" s="381"/>
      <c r="PS35" s="381"/>
      <c r="PT35" s="381"/>
      <c r="PU35" s="381"/>
      <c r="PV35" s="381"/>
      <c r="PW35" s="381"/>
      <c r="PX35" s="381"/>
      <c r="PY35" s="381"/>
      <c r="PZ35" s="381"/>
      <c r="QA35" s="381"/>
      <c r="QB35" s="381"/>
      <c r="QC35" s="381"/>
      <c r="QD35" s="381"/>
      <c r="QE35" s="381"/>
      <c r="QF35" s="381"/>
      <c r="QG35" s="381"/>
      <c r="QH35" s="381"/>
      <c r="QI35" s="381"/>
      <c r="QJ35" s="381"/>
      <c r="QK35" s="381"/>
      <c r="QL35" s="381"/>
      <c r="QM35" s="381"/>
      <c r="QN35" s="381"/>
      <c r="QO35" s="381"/>
      <c r="QP35" s="381"/>
      <c r="QQ35" s="381"/>
      <c r="QR35" s="381"/>
      <c r="QS35" s="381"/>
      <c r="QT35" s="381"/>
      <c r="QU35" s="381"/>
      <c r="QV35" s="381"/>
      <c r="QW35" s="381"/>
      <c r="QX35" s="381"/>
      <c r="QY35" s="381"/>
      <c r="QZ35" s="381"/>
      <c r="RA35" s="381"/>
      <c r="RB35" s="381"/>
      <c r="RC35" s="381"/>
      <c r="RD35" s="381"/>
      <c r="RE35" s="381"/>
      <c r="RF35" s="381"/>
      <c r="RG35" s="381"/>
      <c r="RH35" s="381"/>
      <c r="RI35" s="381"/>
      <c r="RJ35" s="381"/>
      <c r="RK35" s="381"/>
      <c r="RL35" s="381"/>
      <c r="RM35" s="381"/>
      <c r="RN35" s="381"/>
      <c r="RO35" s="381"/>
      <c r="RP35" s="381"/>
      <c r="RQ35" s="381"/>
      <c r="RR35" s="381"/>
      <c r="RS35" s="381"/>
      <c r="RT35" s="381"/>
      <c r="RU35" s="381"/>
      <c r="RV35" s="381"/>
      <c r="RW35" s="381"/>
      <c r="RX35" s="381"/>
      <c r="RY35" s="381"/>
      <c r="RZ35" s="381"/>
      <c r="SA35" s="381"/>
      <c r="SB35" s="381"/>
      <c r="SC35" s="381"/>
      <c r="SD35" s="381"/>
      <c r="SE35" s="381"/>
      <c r="SF35" s="381"/>
      <c r="SG35" s="381"/>
      <c r="SH35" s="381"/>
      <c r="SI35" s="381"/>
      <c r="SJ35" s="381"/>
      <c r="SK35" s="381"/>
      <c r="SL35" s="381"/>
      <c r="SM35" s="381"/>
      <c r="SN35" s="381"/>
      <c r="SO35" s="381"/>
      <c r="SP35" s="381"/>
      <c r="SQ35" s="381"/>
      <c r="SR35" s="381"/>
      <c r="SS35" s="381"/>
      <c r="ST35" s="381"/>
      <c r="SU35" s="381"/>
      <c r="SV35" s="381"/>
      <c r="SW35" s="381"/>
      <c r="SX35" s="381"/>
      <c r="SY35" s="381"/>
      <c r="SZ35" s="381"/>
      <c r="TA35" s="381"/>
      <c r="TB35" s="381"/>
      <c r="TC35" s="381"/>
      <c r="TD35" s="381"/>
      <c r="TE35" s="381"/>
      <c r="TF35" s="381"/>
      <c r="TG35" s="381"/>
      <c r="TH35" s="381"/>
      <c r="TI35" s="381"/>
      <c r="TJ35" s="381"/>
      <c r="TK35" s="381"/>
      <c r="TL35" s="381"/>
      <c r="TM35" s="381"/>
      <c r="TN35" s="381"/>
      <c r="TO35" s="381"/>
      <c r="TP35" s="381"/>
      <c r="TQ35" s="381"/>
      <c r="TR35" s="381"/>
      <c r="TS35" s="381"/>
      <c r="TT35" s="381"/>
      <c r="TU35" s="381"/>
      <c r="TV35" s="381"/>
      <c r="TW35" s="381"/>
      <c r="TX35" s="381"/>
      <c r="TY35" s="381"/>
      <c r="TZ35" s="381"/>
      <c r="UA35" s="381"/>
      <c r="UB35" s="381"/>
      <c r="UC35" s="381"/>
      <c r="UD35" s="381"/>
      <c r="UE35" s="381"/>
      <c r="UF35" s="381"/>
      <c r="UG35" s="381"/>
      <c r="UH35" s="381"/>
      <c r="UI35" s="381"/>
      <c r="UJ35" s="381"/>
      <c r="UK35" s="381"/>
      <c r="UL35" s="381"/>
      <c r="UM35" s="381"/>
      <c r="UN35" s="381"/>
      <c r="UO35" s="381"/>
      <c r="UP35" s="381"/>
      <c r="UQ35" s="381"/>
      <c r="UR35" s="381"/>
      <c r="US35" s="381"/>
      <c r="UT35" s="381"/>
      <c r="UU35" s="381"/>
      <c r="UV35" s="381"/>
      <c r="UW35" s="381"/>
      <c r="UX35" s="381"/>
      <c r="UY35" s="381"/>
      <c r="UZ35" s="381"/>
      <c r="VA35" s="381"/>
      <c r="VB35" s="381"/>
      <c r="VC35" s="381"/>
      <c r="VD35" s="381"/>
      <c r="VE35" s="381"/>
      <c r="VF35" s="381"/>
      <c r="VG35" s="381"/>
      <c r="VH35" s="381"/>
      <c r="VI35" s="381"/>
      <c r="VJ35" s="381"/>
      <c r="VK35" s="381"/>
      <c r="VL35" s="381"/>
      <c r="VM35" s="381"/>
      <c r="VN35" s="381"/>
      <c r="VO35" s="381"/>
      <c r="VP35" s="381"/>
      <c r="VQ35" s="381"/>
      <c r="VR35" s="381"/>
      <c r="VS35" s="381"/>
      <c r="VT35" s="381"/>
      <c r="VU35" s="381"/>
      <c r="VV35" s="381"/>
      <c r="VW35" s="381"/>
      <c r="VX35" s="381"/>
      <c r="VY35" s="381"/>
      <c r="VZ35" s="381"/>
      <c r="WA35" s="381"/>
      <c r="WB35" s="381"/>
      <c r="WC35" s="381"/>
      <c r="WD35" s="381"/>
      <c r="WE35" s="381"/>
      <c r="WF35" s="381"/>
      <c r="WG35" s="381"/>
      <c r="WH35" s="381"/>
      <c r="WI35" s="381"/>
      <c r="WJ35" s="381"/>
      <c r="WK35" s="381"/>
      <c r="WL35" s="381"/>
      <c r="WM35" s="381"/>
      <c r="WN35" s="381"/>
      <c r="WO35" s="381"/>
      <c r="WP35" s="381"/>
      <c r="WQ35" s="381"/>
      <c r="WR35" s="381"/>
      <c r="WS35" s="381"/>
      <c r="WT35" s="381"/>
      <c r="WU35" s="381"/>
      <c r="WV35" s="381"/>
      <c r="WW35" s="381"/>
      <c r="WX35" s="381"/>
      <c r="WY35" s="381"/>
      <c r="WZ35" s="381"/>
      <c r="XA35" s="381"/>
      <c r="XB35" s="381"/>
      <c r="XC35" s="381"/>
      <c r="XD35" s="381"/>
      <c r="XE35" s="381"/>
      <c r="XF35" s="381"/>
      <c r="XG35" s="381"/>
      <c r="XH35" s="381"/>
      <c r="XI35" s="381"/>
      <c r="XJ35" s="381"/>
      <c r="XK35" s="381"/>
      <c r="XL35" s="381"/>
      <c r="XM35" s="381"/>
      <c r="XN35" s="381"/>
      <c r="XO35" s="381"/>
      <c r="XP35" s="381"/>
      <c r="XQ35" s="381"/>
      <c r="XR35" s="381"/>
      <c r="XS35" s="381"/>
      <c r="XT35" s="381"/>
      <c r="XU35" s="381"/>
      <c r="XV35" s="381"/>
      <c r="XW35" s="381"/>
      <c r="XX35" s="381"/>
      <c r="XY35" s="381"/>
      <c r="XZ35" s="381"/>
      <c r="YA35" s="381"/>
      <c r="YB35" s="381"/>
      <c r="YC35" s="381"/>
      <c r="YD35" s="381"/>
      <c r="YE35" s="381"/>
      <c r="YF35" s="381"/>
      <c r="YG35" s="381"/>
      <c r="YH35" s="381"/>
      <c r="YI35" s="381"/>
      <c r="YJ35" s="381"/>
    </row>
    <row r="36" spans="1:660" s="382" customFormat="1" ht="20.149999999999999" customHeight="1">
      <c r="A36" s="731">
        <v>13</v>
      </c>
      <c r="B36" s="732"/>
      <c r="C36" s="732">
        <f>Résultats!AB4</f>
        <v>7</v>
      </c>
      <c r="D36" s="732"/>
      <c r="E36" s="551"/>
      <c r="F36" s="733" t="str">
        <f>IF(Résultats!AB36="","",Résultats!AB36)</f>
        <v/>
      </c>
      <c r="G36" s="733"/>
      <c r="H36" s="734"/>
      <c r="I36" s="380"/>
      <c r="J36" s="731" t="s">
        <v>222</v>
      </c>
      <c r="K36" s="732"/>
      <c r="L36" s="732">
        <f>Résultats!AZ4</f>
        <v>1</v>
      </c>
      <c r="M36" s="732"/>
      <c r="N36" s="551"/>
      <c r="O36" s="733" t="str">
        <f>IF(Résultats!AZ36="","",Résultats!AZ36)</f>
        <v/>
      </c>
      <c r="P36" s="733"/>
      <c r="Q36" s="734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1"/>
      <c r="ER36" s="381"/>
      <c r="ES36" s="381"/>
      <c r="ET36" s="381"/>
      <c r="EU36" s="381"/>
      <c r="EV36" s="381"/>
      <c r="EW36" s="381"/>
      <c r="EX36" s="381"/>
      <c r="EY36" s="381"/>
      <c r="EZ36" s="381"/>
      <c r="FA36" s="381"/>
      <c r="FB36" s="381"/>
      <c r="FC36" s="381"/>
      <c r="FD36" s="381"/>
      <c r="FE36" s="381"/>
      <c r="FF36" s="381"/>
      <c r="FG36" s="381"/>
      <c r="FH36" s="381"/>
      <c r="FI36" s="381"/>
      <c r="FJ36" s="381"/>
      <c r="FK36" s="381"/>
      <c r="FL36" s="381"/>
      <c r="FM36" s="381"/>
      <c r="FN36" s="381"/>
      <c r="FO36" s="381"/>
      <c r="FP36" s="381"/>
      <c r="FQ36" s="381"/>
      <c r="FR36" s="381"/>
      <c r="FS36" s="381"/>
      <c r="FT36" s="381"/>
      <c r="FU36" s="381"/>
      <c r="FV36" s="381"/>
      <c r="FW36" s="381"/>
      <c r="FX36" s="381"/>
      <c r="FY36" s="381"/>
      <c r="FZ36" s="381"/>
      <c r="GA36" s="381"/>
      <c r="GB36" s="381"/>
      <c r="GC36" s="381"/>
      <c r="GD36" s="381"/>
      <c r="GE36" s="381"/>
      <c r="GF36" s="381"/>
      <c r="GG36" s="381"/>
      <c r="GH36" s="381"/>
      <c r="GI36" s="381"/>
      <c r="GJ36" s="381"/>
      <c r="GK36" s="381"/>
      <c r="GL36" s="381"/>
      <c r="GM36" s="381"/>
      <c r="GN36" s="381"/>
      <c r="GO36" s="381"/>
      <c r="GP36" s="381"/>
      <c r="GQ36" s="381"/>
      <c r="GR36" s="381"/>
      <c r="GS36" s="381"/>
      <c r="GT36" s="381"/>
      <c r="GU36" s="381"/>
      <c r="GV36" s="381"/>
      <c r="GW36" s="381"/>
      <c r="GX36" s="381"/>
      <c r="GY36" s="381"/>
      <c r="GZ36" s="381"/>
      <c r="HA36" s="381"/>
      <c r="HB36" s="381"/>
      <c r="HC36" s="381"/>
      <c r="HD36" s="381"/>
      <c r="HE36" s="381"/>
      <c r="HF36" s="381"/>
      <c r="HG36" s="381"/>
      <c r="HH36" s="381"/>
      <c r="HI36" s="381"/>
      <c r="HJ36" s="381"/>
      <c r="HK36" s="381"/>
      <c r="HL36" s="381"/>
      <c r="HM36" s="381"/>
      <c r="HN36" s="381"/>
      <c r="HO36" s="381"/>
      <c r="HP36" s="381"/>
      <c r="HQ36" s="381"/>
      <c r="HR36" s="381"/>
      <c r="HS36" s="381"/>
      <c r="HT36" s="381"/>
      <c r="HU36" s="381"/>
      <c r="HV36" s="381"/>
      <c r="HW36" s="381"/>
      <c r="HX36" s="381"/>
      <c r="HY36" s="381"/>
      <c r="HZ36" s="381"/>
      <c r="IA36" s="381"/>
      <c r="IB36" s="381"/>
      <c r="IC36" s="381"/>
      <c r="ID36" s="381"/>
      <c r="IE36" s="381"/>
      <c r="IF36" s="381"/>
      <c r="IG36" s="381"/>
      <c r="IH36" s="381"/>
      <c r="II36" s="381"/>
      <c r="IJ36" s="381"/>
      <c r="IK36" s="381"/>
      <c r="IL36" s="381"/>
      <c r="IM36" s="381"/>
      <c r="IN36" s="381"/>
      <c r="IO36" s="381"/>
      <c r="IP36" s="381"/>
      <c r="IQ36" s="381"/>
      <c r="IR36" s="381"/>
      <c r="IS36" s="381"/>
      <c r="IT36" s="381"/>
      <c r="IU36" s="381"/>
      <c r="IV36" s="381"/>
      <c r="IW36" s="381"/>
      <c r="IX36" s="381"/>
      <c r="IY36" s="381"/>
      <c r="IZ36" s="381"/>
      <c r="JA36" s="381"/>
      <c r="JB36" s="381"/>
      <c r="JC36" s="381"/>
      <c r="JD36" s="381"/>
      <c r="JE36" s="381"/>
      <c r="JF36" s="381"/>
      <c r="JG36" s="381"/>
      <c r="JH36" s="381"/>
      <c r="JI36" s="381"/>
      <c r="JJ36" s="381"/>
      <c r="JK36" s="381"/>
      <c r="JL36" s="381"/>
      <c r="JM36" s="381"/>
      <c r="JN36" s="381"/>
      <c r="JO36" s="381"/>
      <c r="JP36" s="381"/>
      <c r="JQ36" s="381"/>
      <c r="JR36" s="381"/>
      <c r="JS36" s="381"/>
      <c r="JT36" s="381"/>
      <c r="JU36" s="381"/>
      <c r="JV36" s="381"/>
      <c r="JW36" s="381"/>
      <c r="JX36" s="381"/>
      <c r="JY36" s="381"/>
      <c r="JZ36" s="381"/>
      <c r="KA36" s="381"/>
      <c r="KB36" s="381"/>
      <c r="KC36" s="381"/>
      <c r="KD36" s="381"/>
      <c r="KE36" s="381"/>
      <c r="KF36" s="381"/>
      <c r="KG36" s="381"/>
      <c r="KH36" s="381"/>
      <c r="KI36" s="381"/>
      <c r="KJ36" s="381"/>
      <c r="KK36" s="381"/>
      <c r="KL36" s="381"/>
      <c r="KM36" s="381"/>
      <c r="KN36" s="381"/>
      <c r="KO36" s="381"/>
      <c r="KP36" s="381"/>
      <c r="KQ36" s="381"/>
      <c r="KR36" s="381"/>
      <c r="KS36" s="381"/>
      <c r="KT36" s="381"/>
      <c r="KU36" s="381"/>
      <c r="KV36" s="381"/>
      <c r="KW36" s="381"/>
      <c r="KX36" s="381"/>
      <c r="KY36" s="381"/>
      <c r="KZ36" s="381"/>
      <c r="LA36" s="381"/>
      <c r="LB36" s="381"/>
      <c r="LC36" s="381"/>
      <c r="LD36" s="381"/>
      <c r="LE36" s="381"/>
      <c r="LF36" s="381"/>
      <c r="LG36" s="381"/>
      <c r="LH36" s="381"/>
      <c r="LI36" s="381"/>
      <c r="LJ36" s="381"/>
      <c r="LK36" s="381"/>
      <c r="LL36" s="381"/>
      <c r="LM36" s="381"/>
      <c r="LN36" s="381"/>
      <c r="LO36" s="381"/>
      <c r="LP36" s="381"/>
      <c r="LQ36" s="381"/>
      <c r="LR36" s="381"/>
      <c r="LS36" s="381"/>
      <c r="LT36" s="381"/>
      <c r="LU36" s="381"/>
      <c r="LV36" s="381"/>
      <c r="LW36" s="381"/>
      <c r="LX36" s="381"/>
      <c r="LY36" s="381"/>
      <c r="LZ36" s="381"/>
      <c r="MA36" s="381"/>
      <c r="MB36" s="381"/>
      <c r="MC36" s="381"/>
      <c r="MD36" s="381"/>
      <c r="ME36" s="381"/>
      <c r="MF36" s="381"/>
      <c r="MG36" s="381"/>
      <c r="MH36" s="381"/>
      <c r="MI36" s="381"/>
      <c r="MJ36" s="381"/>
      <c r="MK36" s="381"/>
      <c r="ML36" s="381"/>
      <c r="MM36" s="381"/>
      <c r="MN36" s="381"/>
      <c r="MO36" s="381"/>
      <c r="MP36" s="381"/>
      <c r="MQ36" s="381"/>
      <c r="MR36" s="381"/>
      <c r="MS36" s="381"/>
      <c r="MT36" s="381"/>
      <c r="MU36" s="381"/>
      <c r="MV36" s="381"/>
      <c r="MW36" s="381"/>
      <c r="MX36" s="381"/>
      <c r="MY36" s="381"/>
      <c r="MZ36" s="381"/>
      <c r="NA36" s="381"/>
      <c r="NB36" s="381"/>
      <c r="NC36" s="381"/>
      <c r="ND36" s="381"/>
      <c r="NE36" s="381"/>
      <c r="NF36" s="381"/>
      <c r="NG36" s="381"/>
      <c r="NH36" s="381"/>
      <c r="NI36" s="381"/>
      <c r="NJ36" s="381"/>
      <c r="NK36" s="381"/>
      <c r="NL36" s="381"/>
      <c r="NM36" s="381"/>
      <c r="NN36" s="381"/>
      <c r="NO36" s="381"/>
      <c r="NP36" s="381"/>
      <c r="NQ36" s="381"/>
      <c r="NR36" s="381"/>
      <c r="NS36" s="381"/>
      <c r="NT36" s="381"/>
      <c r="NU36" s="381"/>
      <c r="NV36" s="381"/>
      <c r="NW36" s="381"/>
      <c r="NX36" s="381"/>
      <c r="NY36" s="381"/>
      <c r="NZ36" s="381"/>
      <c r="OA36" s="381"/>
      <c r="OB36" s="381"/>
      <c r="OC36" s="381"/>
      <c r="OD36" s="381"/>
      <c r="OE36" s="381"/>
      <c r="OF36" s="381"/>
      <c r="OG36" s="381"/>
      <c r="OH36" s="381"/>
      <c r="OI36" s="381"/>
      <c r="OJ36" s="381"/>
      <c r="OK36" s="381"/>
      <c r="OL36" s="381"/>
      <c r="OM36" s="381"/>
      <c r="ON36" s="381"/>
      <c r="OO36" s="381"/>
      <c r="OP36" s="381"/>
      <c r="OQ36" s="381"/>
      <c r="OR36" s="381"/>
      <c r="OS36" s="381"/>
      <c r="OT36" s="381"/>
      <c r="OU36" s="381"/>
      <c r="OV36" s="381"/>
      <c r="OW36" s="381"/>
      <c r="OX36" s="381"/>
      <c r="OY36" s="381"/>
      <c r="OZ36" s="381"/>
      <c r="PA36" s="381"/>
      <c r="PB36" s="381"/>
      <c r="PC36" s="381"/>
      <c r="PD36" s="381"/>
      <c r="PE36" s="381"/>
      <c r="PF36" s="381"/>
      <c r="PG36" s="381"/>
      <c r="PH36" s="381"/>
      <c r="PI36" s="381"/>
      <c r="PJ36" s="381"/>
      <c r="PK36" s="381"/>
      <c r="PL36" s="381"/>
      <c r="PM36" s="381"/>
      <c r="PN36" s="381"/>
      <c r="PO36" s="381"/>
      <c r="PP36" s="381"/>
      <c r="PQ36" s="381"/>
      <c r="PR36" s="381"/>
      <c r="PS36" s="381"/>
      <c r="PT36" s="381"/>
      <c r="PU36" s="381"/>
      <c r="PV36" s="381"/>
      <c r="PW36" s="381"/>
      <c r="PX36" s="381"/>
      <c r="PY36" s="381"/>
      <c r="PZ36" s="381"/>
      <c r="QA36" s="381"/>
      <c r="QB36" s="381"/>
      <c r="QC36" s="381"/>
      <c r="QD36" s="381"/>
      <c r="QE36" s="381"/>
      <c r="QF36" s="381"/>
      <c r="QG36" s="381"/>
      <c r="QH36" s="381"/>
      <c r="QI36" s="381"/>
      <c r="QJ36" s="381"/>
      <c r="QK36" s="381"/>
      <c r="QL36" s="381"/>
      <c r="QM36" s="381"/>
      <c r="QN36" s="381"/>
      <c r="QO36" s="381"/>
      <c r="QP36" s="381"/>
      <c r="QQ36" s="381"/>
      <c r="QR36" s="381"/>
      <c r="QS36" s="381"/>
      <c r="QT36" s="381"/>
      <c r="QU36" s="381"/>
      <c r="QV36" s="381"/>
      <c r="QW36" s="381"/>
      <c r="QX36" s="381"/>
      <c r="QY36" s="381"/>
      <c r="QZ36" s="381"/>
      <c r="RA36" s="381"/>
      <c r="RB36" s="381"/>
      <c r="RC36" s="381"/>
      <c r="RD36" s="381"/>
      <c r="RE36" s="381"/>
      <c r="RF36" s="381"/>
      <c r="RG36" s="381"/>
      <c r="RH36" s="381"/>
      <c r="RI36" s="381"/>
      <c r="RJ36" s="381"/>
      <c r="RK36" s="381"/>
      <c r="RL36" s="381"/>
      <c r="RM36" s="381"/>
      <c r="RN36" s="381"/>
      <c r="RO36" s="381"/>
      <c r="RP36" s="381"/>
      <c r="RQ36" s="381"/>
      <c r="RR36" s="381"/>
      <c r="RS36" s="381"/>
      <c r="RT36" s="381"/>
      <c r="RU36" s="381"/>
      <c r="RV36" s="381"/>
      <c r="RW36" s="381"/>
      <c r="RX36" s="381"/>
      <c r="RY36" s="381"/>
      <c r="RZ36" s="381"/>
      <c r="SA36" s="381"/>
      <c r="SB36" s="381"/>
      <c r="SC36" s="381"/>
      <c r="SD36" s="381"/>
      <c r="SE36" s="381"/>
      <c r="SF36" s="381"/>
      <c r="SG36" s="381"/>
      <c r="SH36" s="381"/>
      <c r="SI36" s="381"/>
      <c r="SJ36" s="381"/>
      <c r="SK36" s="381"/>
      <c r="SL36" s="381"/>
      <c r="SM36" s="381"/>
      <c r="SN36" s="381"/>
      <c r="SO36" s="381"/>
      <c r="SP36" s="381"/>
      <c r="SQ36" s="381"/>
      <c r="SR36" s="381"/>
      <c r="SS36" s="381"/>
      <c r="ST36" s="381"/>
      <c r="SU36" s="381"/>
      <c r="SV36" s="381"/>
      <c r="SW36" s="381"/>
      <c r="SX36" s="381"/>
      <c r="SY36" s="381"/>
      <c r="SZ36" s="381"/>
      <c r="TA36" s="381"/>
      <c r="TB36" s="381"/>
      <c r="TC36" s="381"/>
      <c r="TD36" s="381"/>
      <c r="TE36" s="381"/>
      <c r="TF36" s="381"/>
      <c r="TG36" s="381"/>
      <c r="TH36" s="381"/>
      <c r="TI36" s="381"/>
      <c r="TJ36" s="381"/>
      <c r="TK36" s="381"/>
      <c r="TL36" s="381"/>
      <c r="TM36" s="381"/>
      <c r="TN36" s="381"/>
      <c r="TO36" s="381"/>
      <c r="TP36" s="381"/>
      <c r="TQ36" s="381"/>
      <c r="TR36" s="381"/>
      <c r="TS36" s="381"/>
      <c r="TT36" s="381"/>
      <c r="TU36" s="381"/>
      <c r="TV36" s="381"/>
      <c r="TW36" s="381"/>
      <c r="TX36" s="381"/>
      <c r="TY36" s="381"/>
      <c r="TZ36" s="381"/>
      <c r="UA36" s="381"/>
      <c r="UB36" s="381"/>
      <c r="UC36" s="381"/>
      <c r="UD36" s="381"/>
      <c r="UE36" s="381"/>
      <c r="UF36" s="381"/>
      <c r="UG36" s="381"/>
      <c r="UH36" s="381"/>
      <c r="UI36" s="381"/>
      <c r="UJ36" s="381"/>
      <c r="UK36" s="381"/>
      <c r="UL36" s="381"/>
      <c r="UM36" s="381"/>
      <c r="UN36" s="381"/>
      <c r="UO36" s="381"/>
      <c r="UP36" s="381"/>
      <c r="UQ36" s="381"/>
      <c r="UR36" s="381"/>
      <c r="US36" s="381"/>
      <c r="UT36" s="381"/>
      <c r="UU36" s="381"/>
      <c r="UV36" s="381"/>
      <c r="UW36" s="381"/>
      <c r="UX36" s="381"/>
      <c r="UY36" s="381"/>
      <c r="UZ36" s="381"/>
      <c r="VA36" s="381"/>
      <c r="VB36" s="381"/>
      <c r="VC36" s="381"/>
      <c r="VD36" s="381"/>
      <c r="VE36" s="381"/>
      <c r="VF36" s="381"/>
      <c r="VG36" s="381"/>
      <c r="VH36" s="381"/>
      <c r="VI36" s="381"/>
      <c r="VJ36" s="381"/>
      <c r="VK36" s="381"/>
      <c r="VL36" s="381"/>
      <c r="VM36" s="381"/>
      <c r="VN36" s="381"/>
      <c r="VO36" s="381"/>
      <c r="VP36" s="381"/>
      <c r="VQ36" s="381"/>
      <c r="VR36" s="381"/>
      <c r="VS36" s="381"/>
      <c r="VT36" s="381"/>
      <c r="VU36" s="381"/>
      <c r="VV36" s="381"/>
      <c r="VW36" s="381"/>
      <c r="VX36" s="381"/>
      <c r="VY36" s="381"/>
      <c r="VZ36" s="381"/>
      <c r="WA36" s="381"/>
      <c r="WB36" s="381"/>
      <c r="WC36" s="381"/>
      <c r="WD36" s="381"/>
      <c r="WE36" s="381"/>
      <c r="WF36" s="381"/>
      <c r="WG36" s="381"/>
      <c r="WH36" s="381"/>
      <c r="WI36" s="381"/>
      <c r="WJ36" s="381"/>
      <c r="WK36" s="381"/>
      <c r="WL36" s="381"/>
      <c r="WM36" s="381"/>
      <c r="WN36" s="381"/>
      <c r="WO36" s="381"/>
      <c r="WP36" s="381"/>
      <c r="WQ36" s="381"/>
      <c r="WR36" s="381"/>
      <c r="WS36" s="381"/>
      <c r="WT36" s="381"/>
      <c r="WU36" s="381"/>
      <c r="WV36" s="381"/>
      <c r="WW36" s="381"/>
      <c r="WX36" s="381"/>
      <c r="WY36" s="381"/>
      <c r="WZ36" s="381"/>
      <c r="XA36" s="381"/>
      <c r="XB36" s="381"/>
      <c r="XC36" s="381"/>
      <c r="XD36" s="381"/>
      <c r="XE36" s="381"/>
      <c r="XF36" s="381"/>
      <c r="XG36" s="381"/>
      <c r="XH36" s="381"/>
      <c r="XI36" s="381"/>
      <c r="XJ36" s="381"/>
      <c r="XK36" s="381"/>
      <c r="XL36" s="381"/>
      <c r="XM36" s="381"/>
      <c r="XN36" s="381"/>
      <c r="XO36" s="381"/>
      <c r="XP36" s="381"/>
      <c r="XQ36" s="381"/>
      <c r="XR36" s="381"/>
      <c r="XS36" s="381"/>
      <c r="XT36" s="381"/>
      <c r="XU36" s="381"/>
      <c r="XV36" s="381"/>
      <c r="XW36" s="381"/>
      <c r="XX36" s="381"/>
      <c r="XY36" s="381"/>
      <c r="XZ36" s="381"/>
      <c r="YA36" s="381"/>
      <c r="YB36" s="381"/>
      <c r="YC36" s="381"/>
      <c r="YD36" s="381"/>
      <c r="YE36" s="381"/>
      <c r="YF36" s="381"/>
      <c r="YG36" s="381"/>
      <c r="YH36" s="381"/>
      <c r="YI36" s="381"/>
      <c r="YJ36" s="381"/>
    </row>
    <row r="37" spans="1:660" s="382" customFormat="1" ht="20.149999999999999" customHeight="1">
      <c r="A37" s="735">
        <v>15</v>
      </c>
      <c r="B37" s="736"/>
      <c r="C37" s="736">
        <f>Résultats!AD4</f>
        <v>1</v>
      </c>
      <c r="D37" s="736"/>
      <c r="E37" s="554"/>
      <c r="F37" s="729" t="str">
        <f>IF(Résultats!AD36="","",Résultats!AD36)</f>
        <v/>
      </c>
      <c r="G37" s="729"/>
      <c r="H37" s="730"/>
      <c r="I37" s="380"/>
      <c r="J37" s="735">
        <v>9</v>
      </c>
      <c r="K37" s="736"/>
      <c r="L37" s="736">
        <f>Résultats!BA4</f>
        <v>6</v>
      </c>
      <c r="M37" s="736"/>
      <c r="N37" s="554"/>
      <c r="O37" s="729" t="str">
        <f>IF(Résultats!BA36="","",Résultats!BA36)</f>
        <v/>
      </c>
      <c r="P37" s="729"/>
      <c r="Q37" s="730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  <c r="FX37" s="381"/>
      <c r="FY37" s="381"/>
      <c r="FZ37" s="381"/>
      <c r="GA37" s="381"/>
      <c r="GB37" s="381"/>
      <c r="GC37" s="381"/>
      <c r="GD37" s="381"/>
      <c r="GE37" s="381"/>
      <c r="GF37" s="381"/>
      <c r="GG37" s="381"/>
      <c r="GH37" s="381"/>
      <c r="GI37" s="381"/>
      <c r="GJ37" s="381"/>
      <c r="GK37" s="381"/>
      <c r="GL37" s="381"/>
      <c r="GM37" s="381"/>
      <c r="GN37" s="381"/>
      <c r="GO37" s="381"/>
      <c r="GP37" s="381"/>
      <c r="GQ37" s="381"/>
      <c r="GR37" s="381"/>
      <c r="GS37" s="381"/>
      <c r="GT37" s="381"/>
      <c r="GU37" s="381"/>
      <c r="GV37" s="381"/>
      <c r="GW37" s="381"/>
      <c r="GX37" s="381"/>
      <c r="GY37" s="381"/>
      <c r="GZ37" s="381"/>
      <c r="HA37" s="381"/>
      <c r="HB37" s="381"/>
      <c r="HC37" s="381"/>
      <c r="HD37" s="381"/>
      <c r="HE37" s="381"/>
      <c r="HF37" s="381"/>
      <c r="HG37" s="381"/>
      <c r="HH37" s="381"/>
      <c r="HI37" s="381"/>
      <c r="HJ37" s="381"/>
      <c r="HK37" s="381"/>
      <c r="HL37" s="381"/>
      <c r="HM37" s="381"/>
      <c r="HN37" s="381"/>
      <c r="HO37" s="381"/>
      <c r="HP37" s="381"/>
      <c r="HQ37" s="381"/>
      <c r="HR37" s="381"/>
      <c r="HS37" s="381"/>
      <c r="HT37" s="381"/>
      <c r="HU37" s="381"/>
      <c r="HV37" s="381"/>
      <c r="HW37" s="381"/>
      <c r="HX37" s="381"/>
      <c r="HY37" s="381"/>
      <c r="HZ37" s="381"/>
      <c r="IA37" s="381"/>
      <c r="IB37" s="381"/>
      <c r="IC37" s="381"/>
      <c r="ID37" s="381"/>
      <c r="IE37" s="381"/>
      <c r="IF37" s="381"/>
      <c r="IG37" s="381"/>
      <c r="IH37" s="381"/>
      <c r="II37" s="381"/>
      <c r="IJ37" s="381"/>
      <c r="IK37" s="381"/>
      <c r="IL37" s="381"/>
      <c r="IM37" s="381"/>
      <c r="IN37" s="381"/>
      <c r="IO37" s="381"/>
      <c r="IP37" s="381"/>
      <c r="IQ37" s="381"/>
      <c r="IR37" s="381"/>
      <c r="IS37" s="381"/>
      <c r="IT37" s="381"/>
      <c r="IU37" s="381"/>
      <c r="IV37" s="381"/>
      <c r="IW37" s="381"/>
      <c r="IX37" s="381"/>
      <c r="IY37" s="381"/>
      <c r="IZ37" s="381"/>
      <c r="JA37" s="381"/>
      <c r="JB37" s="381"/>
      <c r="JC37" s="381"/>
      <c r="JD37" s="381"/>
      <c r="JE37" s="381"/>
      <c r="JF37" s="381"/>
      <c r="JG37" s="381"/>
      <c r="JH37" s="381"/>
      <c r="JI37" s="381"/>
      <c r="JJ37" s="381"/>
      <c r="JK37" s="381"/>
      <c r="JL37" s="381"/>
      <c r="JM37" s="381"/>
      <c r="JN37" s="381"/>
      <c r="JO37" s="381"/>
      <c r="JP37" s="381"/>
      <c r="JQ37" s="381"/>
      <c r="JR37" s="381"/>
      <c r="JS37" s="381"/>
      <c r="JT37" s="381"/>
      <c r="JU37" s="381"/>
      <c r="JV37" s="381"/>
      <c r="JW37" s="381"/>
      <c r="JX37" s="381"/>
      <c r="JY37" s="381"/>
      <c r="JZ37" s="381"/>
      <c r="KA37" s="381"/>
      <c r="KB37" s="381"/>
      <c r="KC37" s="381"/>
      <c r="KD37" s="381"/>
      <c r="KE37" s="381"/>
      <c r="KF37" s="381"/>
      <c r="KG37" s="381"/>
      <c r="KH37" s="381"/>
      <c r="KI37" s="381"/>
      <c r="KJ37" s="381"/>
      <c r="KK37" s="381"/>
      <c r="KL37" s="381"/>
      <c r="KM37" s="381"/>
      <c r="KN37" s="381"/>
      <c r="KO37" s="381"/>
      <c r="KP37" s="381"/>
      <c r="KQ37" s="381"/>
      <c r="KR37" s="381"/>
      <c r="KS37" s="381"/>
      <c r="KT37" s="381"/>
      <c r="KU37" s="381"/>
      <c r="KV37" s="381"/>
      <c r="KW37" s="381"/>
      <c r="KX37" s="381"/>
      <c r="KY37" s="381"/>
      <c r="KZ37" s="381"/>
      <c r="LA37" s="381"/>
      <c r="LB37" s="381"/>
      <c r="LC37" s="381"/>
      <c r="LD37" s="381"/>
      <c r="LE37" s="381"/>
      <c r="LF37" s="381"/>
      <c r="LG37" s="381"/>
      <c r="LH37" s="381"/>
      <c r="LI37" s="381"/>
      <c r="LJ37" s="381"/>
      <c r="LK37" s="381"/>
      <c r="LL37" s="381"/>
      <c r="LM37" s="381"/>
      <c r="LN37" s="381"/>
      <c r="LO37" s="381"/>
      <c r="LP37" s="381"/>
      <c r="LQ37" s="381"/>
      <c r="LR37" s="381"/>
      <c r="LS37" s="381"/>
      <c r="LT37" s="381"/>
      <c r="LU37" s="381"/>
      <c r="LV37" s="381"/>
      <c r="LW37" s="381"/>
      <c r="LX37" s="381"/>
      <c r="LY37" s="381"/>
      <c r="LZ37" s="381"/>
      <c r="MA37" s="381"/>
      <c r="MB37" s="381"/>
      <c r="MC37" s="381"/>
      <c r="MD37" s="381"/>
      <c r="ME37" s="381"/>
      <c r="MF37" s="381"/>
      <c r="MG37" s="381"/>
      <c r="MH37" s="381"/>
      <c r="MI37" s="381"/>
      <c r="MJ37" s="381"/>
      <c r="MK37" s="381"/>
      <c r="ML37" s="381"/>
      <c r="MM37" s="381"/>
      <c r="MN37" s="381"/>
      <c r="MO37" s="381"/>
      <c r="MP37" s="381"/>
      <c r="MQ37" s="381"/>
      <c r="MR37" s="381"/>
      <c r="MS37" s="381"/>
      <c r="MT37" s="381"/>
      <c r="MU37" s="381"/>
      <c r="MV37" s="381"/>
      <c r="MW37" s="381"/>
      <c r="MX37" s="381"/>
      <c r="MY37" s="381"/>
      <c r="MZ37" s="381"/>
      <c r="NA37" s="381"/>
      <c r="NB37" s="381"/>
      <c r="NC37" s="381"/>
      <c r="ND37" s="381"/>
      <c r="NE37" s="381"/>
      <c r="NF37" s="381"/>
      <c r="NG37" s="381"/>
      <c r="NH37" s="381"/>
      <c r="NI37" s="381"/>
      <c r="NJ37" s="381"/>
      <c r="NK37" s="381"/>
      <c r="NL37" s="381"/>
      <c r="NM37" s="381"/>
      <c r="NN37" s="381"/>
      <c r="NO37" s="381"/>
      <c r="NP37" s="381"/>
      <c r="NQ37" s="381"/>
      <c r="NR37" s="381"/>
      <c r="NS37" s="381"/>
      <c r="NT37" s="381"/>
      <c r="NU37" s="381"/>
      <c r="NV37" s="381"/>
      <c r="NW37" s="381"/>
      <c r="NX37" s="381"/>
      <c r="NY37" s="381"/>
      <c r="NZ37" s="381"/>
      <c r="OA37" s="381"/>
      <c r="OB37" s="381"/>
      <c r="OC37" s="381"/>
      <c r="OD37" s="381"/>
      <c r="OE37" s="381"/>
      <c r="OF37" s="381"/>
      <c r="OG37" s="381"/>
      <c r="OH37" s="381"/>
      <c r="OI37" s="381"/>
      <c r="OJ37" s="381"/>
      <c r="OK37" s="381"/>
      <c r="OL37" s="381"/>
      <c r="OM37" s="381"/>
      <c r="ON37" s="381"/>
      <c r="OO37" s="381"/>
      <c r="OP37" s="381"/>
      <c r="OQ37" s="381"/>
      <c r="OR37" s="381"/>
      <c r="OS37" s="381"/>
      <c r="OT37" s="381"/>
      <c r="OU37" s="381"/>
      <c r="OV37" s="381"/>
      <c r="OW37" s="381"/>
      <c r="OX37" s="381"/>
      <c r="OY37" s="381"/>
      <c r="OZ37" s="381"/>
      <c r="PA37" s="381"/>
      <c r="PB37" s="381"/>
      <c r="PC37" s="381"/>
      <c r="PD37" s="381"/>
      <c r="PE37" s="381"/>
      <c r="PF37" s="381"/>
      <c r="PG37" s="381"/>
      <c r="PH37" s="381"/>
      <c r="PI37" s="381"/>
      <c r="PJ37" s="381"/>
      <c r="PK37" s="381"/>
      <c r="PL37" s="381"/>
      <c r="PM37" s="381"/>
      <c r="PN37" s="381"/>
      <c r="PO37" s="381"/>
      <c r="PP37" s="381"/>
      <c r="PQ37" s="381"/>
      <c r="PR37" s="381"/>
      <c r="PS37" s="381"/>
      <c r="PT37" s="381"/>
      <c r="PU37" s="381"/>
      <c r="PV37" s="381"/>
      <c r="PW37" s="381"/>
      <c r="PX37" s="381"/>
      <c r="PY37" s="381"/>
      <c r="PZ37" s="381"/>
      <c r="QA37" s="381"/>
      <c r="QB37" s="381"/>
      <c r="QC37" s="381"/>
      <c r="QD37" s="381"/>
      <c r="QE37" s="381"/>
      <c r="QF37" s="381"/>
      <c r="QG37" s="381"/>
      <c r="QH37" s="381"/>
      <c r="QI37" s="381"/>
      <c r="QJ37" s="381"/>
      <c r="QK37" s="381"/>
      <c r="QL37" s="381"/>
      <c r="QM37" s="381"/>
      <c r="QN37" s="381"/>
      <c r="QO37" s="381"/>
      <c r="QP37" s="381"/>
      <c r="QQ37" s="381"/>
      <c r="QR37" s="381"/>
      <c r="QS37" s="381"/>
      <c r="QT37" s="381"/>
      <c r="QU37" s="381"/>
      <c r="QV37" s="381"/>
      <c r="QW37" s="381"/>
      <c r="QX37" s="381"/>
      <c r="QY37" s="381"/>
      <c r="QZ37" s="381"/>
      <c r="RA37" s="381"/>
      <c r="RB37" s="381"/>
      <c r="RC37" s="381"/>
      <c r="RD37" s="381"/>
      <c r="RE37" s="381"/>
      <c r="RF37" s="381"/>
      <c r="RG37" s="381"/>
      <c r="RH37" s="381"/>
      <c r="RI37" s="381"/>
      <c r="RJ37" s="381"/>
      <c r="RK37" s="381"/>
      <c r="RL37" s="381"/>
      <c r="RM37" s="381"/>
      <c r="RN37" s="381"/>
      <c r="RO37" s="381"/>
      <c r="RP37" s="381"/>
      <c r="RQ37" s="381"/>
      <c r="RR37" s="381"/>
      <c r="RS37" s="381"/>
      <c r="RT37" s="381"/>
      <c r="RU37" s="381"/>
      <c r="RV37" s="381"/>
      <c r="RW37" s="381"/>
      <c r="RX37" s="381"/>
      <c r="RY37" s="381"/>
      <c r="RZ37" s="381"/>
      <c r="SA37" s="381"/>
      <c r="SB37" s="381"/>
      <c r="SC37" s="381"/>
      <c r="SD37" s="381"/>
      <c r="SE37" s="381"/>
      <c r="SF37" s="381"/>
      <c r="SG37" s="381"/>
      <c r="SH37" s="381"/>
      <c r="SI37" s="381"/>
      <c r="SJ37" s="381"/>
      <c r="SK37" s="381"/>
      <c r="SL37" s="381"/>
      <c r="SM37" s="381"/>
      <c r="SN37" s="381"/>
      <c r="SO37" s="381"/>
      <c r="SP37" s="381"/>
      <c r="SQ37" s="381"/>
      <c r="SR37" s="381"/>
      <c r="SS37" s="381"/>
      <c r="ST37" s="381"/>
      <c r="SU37" s="381"/>
      <c r="SV37" s="381"/>
      <c r="SW37" s="381"/>
      <c r="SX37" s="381"/>
      <c r="SY37" s="381"/>
      <c r="SZ37" s="381"/>
      <c r="TA37" s="381"/>
      <c r="TB37" s="381"/>
      <c r="TC37" s="381"/>
      <c r="TD37" s="381"/>
      <c r="TE37" s="381"/>
      <c r="TF37" s="381"/>
      <c r="TG37" s="381"/>
      <c r="TH37" s="381"/>
      <c r="TI37" s="381"/>
      <c r="TJ37" s="381"/>
      <c r="TK37" s="381"/>
      <c r="TL37" s="381"/>
      <c r="TM37" s="381"/>
      <c r="TN37" s="381"/>
      <c r="TO37" s="381"/>
      <c r="TP37" s="381"/>
      <c r="TQ37" s="381"/>
      <c r="TR37" s="381"/>
      <c r="TS37" s="381"/>
      <c r="TT37" s="381"/>
      <c r="TU37" s="381"/>
      <c r="TV37" s="381"/>
      <c r="TW37" s="381"/>
      <c r="TX37" s="381"/>
      <c r="TY37" s="381"/>
      <c r="TZ37" s="381"/>
      <c r="UA37" s="381"/>
      <c r="UB37" s="381"/>
      <c r="UC37" s="381"/>
      <c r="UD37" s="381"/>
      <c r="UE37" s="381"/>
      <c r="UF37" s="381"/>
      <c r="UG37" s="381"/>
      <c r="UH37" s="381"/>
      <c r="UI37" s="381"/>
      <c r="UJ37" s="381"/>
      <c r="UK37" s="381"/>
      <c r="UL37" s="381"/>
      <c r="UM37" s="381"/>
      <c r="UN37" s="381"/>
      <c r="UO37" s="381"/>
      <c r="UP37" s="381"/>
      <c r="UQ37" s="381"/>
      <c r="UR37" s="381"/>
      <c r="US37" s="381"/>
      <c r="UT37" s="381"/>
      <c r="UU37" s="381"/>
      <c r="UV37" s="381"/>
      <c r="UW37" s="381"/>
      <c r="UX37" s="381"/>
      <c r="UY37" s="381"/>
      <c r="UZ37" s="381"/>
      <c r="VA37" s="381"/>
      <c r="VB37" s="381"/>
      <c r="VC37" s="381"/>
      <c r="VD37" s="381"/>
      <c r="VE37" s="381"/>
      <c r="VF37" s="381"/>
      <c r="VG37" s="381"/>
      <c r="VH37" s="381"/>
      <c r="VI37" s="381"/>
      <c r="VJ37" s="381"/>
      <c r="VK37" s="381"/>
      <c r="VL37" s="381"/>
      <c r="VM37" s="381"/>
      <c r="VN37" s="381"/>
      <c r="VO37" s="381"/>
      <c r="VP37" s="381"/>
      <c r="VQ37" s="381"/>
      <c r="VR37" s="381"/>
      <c r="VS37" s="381"/>
      <c r="VT37" s="381"/>
      <c r="VU37" s="381"/>
      <c r="VV37" s="381"/>
      <c r="VW37" s="381"/>
      <c r="VX37" s="381"/>
      <c r="VY37" s="381"/>
      <c r="VZ37" s="381"/>
      <c r="WA37" s="381"/>
      <c r="WB37" s="381"/>
      <c r="WC37" s="381"/>
      <c r="WD37" s="381"/>
      <c r="WE37" s="381"/>
      <c r="WF37" s="381"/>
      <c r="WG37" s="381"/>
      <c r="WH37" s="381"/>
      <c r="WI37" s="381"/>
      <c r="WJ37" s="381"/>
      <c r="WK37" s="381"/>
      <c r="WL37" s="381"/>
      <c r="WM37" s="381"/>
      <c r="WN37" s="381"/>
      <c r="WO37" s="381"/>
      <c r="WP37" s="381"/>
      <c r="WQ37" s="381"/>
      <c r="WR37" s="381"/>
      <c r="WS37" s="381"/>
      <c r="WT37" s="381"/>
      <c r="WU37" s="381"/>
      <c r="WV37" s="381"/>
      <c r="WW37" s="381"/>
      <c r="WX37" s="381"/>
      <c r="WY37" s="381"/>
      <c r="WZ37" s="381"/>
      <c r="XA37" s="381"/>
      <c r="XB37" s="381"/>
      <c r="XC37" s="381"/>
      <c r="XD37" s="381"/>
      <c r="XE37" s="381"/>
      <c r="XF37" s="381"/>
      <c r="XG37" s="381"/>
      <c r="XH37" s="381"/>
      <c r="XI37" s="381"/>
      <c r="XJ37" s="381"/>
      <c r="XK37" s="381"/>
      <c r="XL37" s="381"/>
      <c r="XM37" s="381"/>
      <c r="XN37" s="381"/>
      <c r="XO37" s="381"/>
      <c r="XP37" s="381"/>
      <c r="XQ37" s="381"/>
      <c r="XR37" s="381"/>
      <c r="XS37" s="381"/>
      <c r="XT37" s="381"/>
      <c r="XU37" s="381"/>
      <c r="XV37" s="381"/>
      <c r="XW37" s="381"/>
      <c r="XX37" s="381"/>
      <c r="XY37" s="381"/>
      <c r="XZ37" s="381"/>
      <c r="YA37" s="381"/>
      <c r="YB37" s="381"/>
      <c r="YC37" s="381"/>
      <c r="YD37" s="381"/>
      <c r="YE37" s="381"/>
      <c r="YF37" s="381"/>
      <c r="YG37" s="381"/>
      <c r="YH37" s="381"/>
      <c r="YI37" s="381"/>
      <c r="YJ37" s="381"/>
    </row>
    <row r="38" spans="1:660" s="382" customFormat="1" ht="20.149999999999999" customHeight="1">
      <c r="A38" s="731">
        <v>16</v>
      </c>
      <c r="B38" s="732"/>
      <c r="C38" s="732">
        <f>Résultats!AE4</f>
        <v>1</v>
      </c>
      <c r="D38" s="732"/>
      <c r="E38" s="551"/>
      <c r="F38" s="737" t="str">
        <f>IF(Résultats!AE36="","",Résultats!AE36)</f>
        <v/>
      </c>
      <c r="G38" s="737"/>
      <c r="H38" s="738"/>
      <c r="I38" s="380"/>
      <c r="J38" s="731"/>
      <c r="K38" s="732"/>
      <c r="L38" s="732"/>
      <c r="M38" s="732"/>
      <c r="N38" s="551"/>
      <c r="O38" s="737"/>
      <c r="P38" s="737"/>
      <c r="Q38" s="738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  <c r="AZ38" s="381"/>
      <c r="BA38" s="381"/>
      <c r="BB38" s="381"/>
      <c r="BC38" s="381"/>
      <c r="BD38" s="381"/>
      <c r="BE38" s="381"/>
      <c r="BF38" s="381"/>
      <c r="BG38" s="381"/>
      <c r="BH38" s="381"/>
      <c r="BI38" s="381"/>
      <c r="BJ38" s="381"/>
      <c r="BK38" s="381"/>
      <c r="BL38" s="381"/>
      <c r="BM38" s="381"/>
      <c r="BN38" s="381"/>
      <c r="BO38" s="381"/>
      <c r="BP38" s="381"/>
      <c r="BQ38" s="381"/>
      <c r="BR38" s="381"/>
      <c r="BS38" s="381"/>
      <c r="BT38" s="381"/>
      <c r="BU38" s="381"/>
      <c r="BV38" s="381"/>
      <c r="BW38" s="381"/>
      <c r="BX38" s="381"/>
      <c r="BY38" s="381"/>
      <c r="BZ38" s="381"/>
      <c r="CA38" s="381"/>
      <c r="CB38" s="381"/>
      <c r="CC38" s="381"/>
      <c r="CD38" s="381"/>
      <c r="CE38" s="381"/>
      <c r="CF38" s="381"/>
      <c r="CG38" s="381"/>
      <c r="CH38" s="381"/>
      <c r="CI38" s="381"/>
      <c r="CJ38" s="381"/>
      <c r="CK38" s="381"/>
      <c r="CL38" s="381"/>
      <c r="CM38" s="381"/>
      <c r="CN38" s="381"/>
      <c r="CO38" s="381"/>
      <c r="CP38" s="381"/>
      <c r="CQ38" s="381"/>
      <c r="CR38" s="381"/>
      <c r="CS38" s="381"/>
      <c r="CT38" s="381"/>
      <c r="CU38" s="381"/>
      <c r="CV38" s="381"/>
      <c r="CW38" s="381"/>
      <c r="CX38" s="381"/>
      <c r="CY38" s="381"/>
      <c r="CZ38" s="381"/>
      <c r="DA38" s="381"/>
      <c r="DB38" s="381"/>
      <c r="DC38" s="381"/>
      <c r="DD38" s="381"/>
      <c r="DE38" s="381"/>
      <c r="DF38" s="381"/>
      <c r="DG38" s="381"/>
      <c r="DH38" s="381"/>
      <c r="DI38" s="381"/>
      <c r="DJ38" s="381"/>
      <c r="DK38" s="381"/>
      <c r="DL38" s="381"/>
      <c r="DM38" s="381"/>
      <c r="DN38" s="381"/>
      <c r="DO38" s="381"/>
      <c r="DP38" s="381"/>
      <c r="DQ38" s="381"/>
      <c r="DR38" s="381"/>
      <c r="DS38" s="381"/>
      <c r="DT38" s="381"/>
      <c r="DU38" s="381"/>
      <c r="DV38" s="381"/>
      <c r="DW38" s="381"/>
      <c r="DX38" s="381"/>
      <c r="DY38" s="381"/>
      <c r="DZ38" s="381"/>
      <c r="EA38" s="381"/>
      <c r="EB38" s="381"/>
      <c r="EC38" s="381"/>
      <c r="ED38" s="381"/>
      <c r="EE38" s="381"/>
      <c r="EF38" s="381"/>
      <c r="EG38" s="381"/>
      <c r="EH38" s="381"/>
      <c r="EI38" s="381"/>
      <c r="EJ38" s="381"/>
      <c r="EK38" s="381"/>
      <c r="EL38" s="381"/>
      <c r="EM38" s="381"/>
      <c r="EN38" s="381"/>
      <c r="EO38" s="381"/>
      <c r="EP38" s="381"/>
      <c r="EQ38" s="381"/>
      <c r="ER38" s="381"/>
      <c r="ES38" s="381"/>
      <c r="ET38" s="381"/>
      <c r="EU38" s="381"/>
      <c r="EV38" s="381"/>
      <c r="EW38" s="381"/>
      <c r="EX38" s="381"/>
      <c r="EY38" s="381"/>
      <c r="EZ38" s="381"/>
      <c r="FA38" s="381"/>
      <c r="FB38" s="381"/>
      <c r="FC38" s="381"/>
      <c r="FD38" s="381"/>
      <c r="FE38" s="381"/>
      <c r="FF38" s="381"/>
      <c r="FG38" s="381"/>
      <c r="FH38" s="381"/>
      <c r="FI38" s="381"/>
      <c r="FJ38" s="381"/>
      <c r="FK38" s="381"/>
      <c r="FL38" s="381"/>
      <c r="FM38" s="381"/>
      <c r="FN38" s="381"/>
      <c r="FO38" s="381"/>
      <c r="FP38" s="381"/>
      <c r="FQ38" s="381"/>
      <c r="FR38" s="381"/>
      <c r="FS38" s="381"/>
      <c r="FT38" s="381"/>
      <c r="FU38" s="381"/>
      <c r="FV38" s="381"/>
      <c r="FW38" s="381"/>
      <c r="FX38" s="381"/>
      <c r="FY38" s="381"/>
      <c r="FZ38" s="381"/>
      <c r="GA38" s="381"/>
      <c r="GB38" s="381"/>
      <c r="GC38" s="381"/>
      <c r="GD38" s="381"/>
      <c r="GE38" s="381"/>
      <c r="GF38" s="381"/>
      <c r="GG38" s="381"/>
      <c r="GH38" s="381"/>
      <c r="GI38" s="381"/>
      <c r="GJ38" s="381"/>
      <c r="GK38" s="381"/>
      <c r="GL38" s="381"/>
      <c r="GM38" s="381"/>
      <c r="GN38" s="381"/>
      <c r="GO38" s="381"/>
      <c r="GP38" s="381"/>
      <c r="GQ38" s="381"/>
      <c r="GR38" s="381"/>
      <c r="GS38" s="381"/>
      <c r="GT38" s="381"/>
      <c r="GU38" s="381"/>
      <c r="GV38" s="381"/>
      <c r="GW38" s="381"/>
      <c r="GX38" s="381"/>
      <c r="GY38" s="381"/>
      <c r="GZ38" s="381"/>
      <c r="HA38" s="381"/>
      <c r="HB38" s="381"/>
      <c r="HC38" s="381"/>
      <c r="HD38" s="381"/>
      <c r="HE38" s="381"/>
      <c r="HF38" s="381"/>
      <c r="HG38" s="381"/>
      <c r="HH38" s="381"/>
      <c r="HI38" s="381"/>
      <c r="HJ38" s="381"/>
      <c r="HK38" s="381"/>
      <c r="HL38" s="381"/>
      <c r="HM38" s="381"/>
      <c r="HN38" s="381"/>
      <c r="HO38" s="381"/>
      <c r="HP38" s="381"/>
      <c r="HQ38" s="381"/>
      <c r="HR38" s="381"/>
      <c r="HS38" s="381"/>
      <c r="HT38" s="381"/>
      <c r="HU38" s="381"/>
      <c r="HV38" s="381"/>
      <c r="HW38" s="381"/>
      <c r="HX38" s="381"/>
      <c r="HY38" s="381"/>
      <c r="HZ38" s="381"/>
      <c r="IA38" s="381"/>
      <c r="IB38" s="381"/>
      <c r="IC38" s="381"/>
      <c r="ID38" s="381"/>
      <c r="IE38" s="381"/>
      <c r="IF38" s="381"/>
      <c r="IG38" s="381"/>
      <c r="IH38" s="381"/>
      <c r="II38" s="381"/>
      <c r="IJ38" s="381"/>
      <c r="IK38" s="381"/>
      <c r="IL38" s="381"/>
      <c r="IM38" s="381"/>
      <c r="IN38" s="381"/>
      <c r="IO38" s="381"/>
      <c r="IP38" s="381"/>
      <c r="IQ38" s="381"/>
      <c r="IR38" s="381"/>
      <c r="IS38" s="381"/>
      <c r="IT38" s="381"/>
      <c r="IU38" s="381"/>
      <c r="IV38" s="381"/>
      <c r="IW38" s="381"/>
      <c r="IX38" s="381"/>
      <c r="IY38" s="381"/>
      <c r="IZ38" s="381"/>
      <c r="JA38" s="381"/>
      <c r="JB38" s="381"/>
      <c r="JC38" s="381"/>
      <c r="JD38" s="381"/>
      <c r="JE38" s="381"/>
      <c r="JF38" s="381"/>
      <c r="JG38" s="381"/>
      <c r="JH38" s="381"/>
      <c r="JI38" s="381"/>
      <c r="JJ38" s="381"/>
      <c r="JK38" s="381"/>
      <c r="JL38" s="381"/>
      <c r="JM38" s="381"/>
      <c r="JN38" s="381"/>
      <c r="JO38" s="381"/>
      <c r="JP38" s="381"/>
      <c r="JQ38" s="381"/>
      <c r="JR38" s="381"/>
      <c r="JS38" s="381"/>
      <c r="JT38" s="381"/>
      <c r="JU38" s="381"/>
      <c r="JV38" s="381"/>
      <c r="JW38" s="381"/>
      <c r="JX38" s="381"/>
      <c r="JY38" s="381"/>
      <c r="JZ38" s="381"/>
      <c r="KA38" s="381"/>
      <c r="KB38" s="381"/>
      <c r="KC38" s="381"/>
      <c r="KD38" s="381"/>
      <c r="KE38" s="381"/>
      <c r="KF38" s="381"/>
      <c r="KG38" s="381"/>
      <c r="KH38" s="381"/>
      <c r="KI38" s="381"/>
      <c r="KJ38" s="381"/>
      <c r="KK38" s="381"/>
      <c r="KL38" s="381"/>
      <c r="KM38" s="381"/>
      <c r="KN38" s="381"/>
      <c r="KO38" s="381"/>
      <c r="KP38" s="381"/>
      <c r="KQ38" s="381"/>
      <c r="KR38" s="381"/>
      <c r="KS38" s="381"/>
      <c r="KT38" s="381"/>
      <c r="KU38" s="381"/>
      <c r="KV38" s="381"/>
      <c r="KW38" s="381"/>
      <c r="KX38" s="381"/>
      <c r="KY38" s="381"/>
      <c r="KZ38" s="381"/>
      <c r="LA38" s="381"/>
      <c r="LB38" s="381"/>
      <c r="LC38" s="381"/>
      <c r="LD38" s="381"/>
      <c r="LE38" s="381"/>
      <c r="LF38" s="381"/>
      <c r="LG38" s="381"/>
      <c r="LH38" s="381"/>
      <c r="LI38" s="381"/>
      <c r="LJ38" s="381"/>
      <c r="LK38" s="381"/>
      <c r="LL38" s="381"/>
      <c r="LM38" s="381"/>
      <c r="LN38" s="381"/>
      <c r="LO38" s="381"/>
      <c r="LP38" s="381"/>
      <c r="LQ38" s="381"/>
      <c r="LR38" s="381"/>
      <c r="LS38" s="381"/>
      <c r="LT38" s="381"/>
      <c r="LU38" s="381"/>
      <c r="LV38" s="381"/>
      <c r="LW38" s="381"/>
      <c r="LX38" s="381"/>
      <c r="LY38" s="381"/>
      <c r="LZ38" s="381"/>
      <c r="MA38" s="381"/>
      <c r="MB38" s="381"/>
      <c r="MC38" s="381"/>
      <c r="MD38" s="381"/>
      <c r="ME38" s="381"/>
      <c r="MF38" s="381"/>
      <c r="MG38" s="381"/>
      <c r="MH38" s="381"/>
      <c r="MI38" s="381"/>
      <c r="MJ38" s="381"/>
      <c r="MK38" s="381"/>
      <c r="ML38" s="381"/>
      <c r="MM38" s="381"/>
      <c r="MN38" s="381"/>
      <c r="MO38" s="381"/>
      <c r="MP38" s="381"/>
      <c r="MQ38" s="381"/>
      <c r="MR38" s="381"/>
      <c r="MS38" s="381"/>
      <c r="MT38" s="381"/>
      <c r="MU38" s="381"/>
      <c r="MV38" s="381"/>
      <c r="MW38" s="381"/>
      <c r="MX38" s="381"/>
      <c r="MY38" s="381"/>
      <c r="MZ38" s="381"/>
      <c r="NA38" s="381"/>
      <c r="NB38" s="381"/>
      <c r="NC38" s="381"/>
      <c r="ND38" s="381"/>
      <c r="NE38" s="381"/>
      <c r="NF38" s="381"/>
      <c r="NG38" s="381"/>
      <c r="NH38" s="381"/>
      <c r="NI38" s="381"/>
      <c r="NJ38" s="381"/>
      <c r="NK38" s="381"/>
      <c r="NL38" s="381"/>
      <c r="NM38" s="381"/>
      <c r="NN38" s="381"/>
      <c r="NO38" s="381"/>
      <c r="NP38" s="381"/>
      <c r="NQ38" s="381"/>
      <c r="NR38" s="381"/>
      <c r="NS38" s="381"/>
      <c r="NT38" s="381"/>
      <c r="NU38" s="381"/>
      <c r="NV38" s="381"/>
      <c r="NW38" s="381"/>
      <c r="NX38" s="381"/>
      <c r="NY38" s="381"/>
      <c r="NZ38" s="381"/>
      <c r="OA38" s="381"/>
      <c r="OB38" s="381"/>
      <c r="OC38" s="381"/>
      <c r="OD38" s="381"/>
      <c r="OE38" s="381"/>
      <c r="OF38" s="381"/>
      <c r="OG38" s="381"/>
      <c r="OH38" s="381"/>
      <c r="OI38" s="381"/>
      <c r="OJ38" s="381"/>
      <c r="OK38" s="381"/>
      <c r="OL38" s="381"/>
      <c r="OM38" s="381"/>
      <c r="ON38" s="381"/>
      <c r="OO38" s="381"/>
      <c r="OP38" s="381"/>
      <c r="OQ38" s="381"/>
      <c r="OR38" s="381"/>
      <c r="OS38" s="381"/>
      <c r="OT38" s="381"/>
      <c r="OU38" s="381"/>
      <c r="OV38" s="381"/>
      <c r="OW38" s="381"/>
      <c r="OX38" s="381"/>
      <c r="OY38" s="381"/>
      <c r="OZ38" s="381"/>
      <c r="PA38" s="381"/>
      <c r="PB38" s="381"/>
      <c r="PC38" s="381"/>
      <c r="PD38" s="381"/>
      <c r="PE38" s="381"/>
      <c r="PF38" s="381"/>
      <c r="PG38" s="381"/>
      <c r="PH38" s="381"/>
      <c r="PI38" s="381"/>
      <c r="PJ38" s="381"/>
      <c r="PK38" s="381"/>
      <c r="PL38" s="381"/>
      <c r="PM38" s="381"/>
      <c r="PN38" s="381"/>
      <c r="PO38" s="381"/>
      <c r="PP38" s="381"/>
      <c r="PQ38" s="381"/>
      <c r="PR38" s="381"/>
      <c r="PS38" s="381"/>
      <c r="PT38" s="381"/>
      <c r="PU38" s="381"/>
      <c r="PV38" s="381"/>
      <c r="PW38" s="381"/>
      <c r="PX38" s="381"/>
      <c r="PY38" s="381"/>
      <c r="PZ38" s="381"/>
      <c r="QA38" s="381"/>
      <c r="QB38" s="381"/>
      <c r="QC38" s="381"/>
      <c r="QD38" s="381"/>
      <c r="QE38" s="381"/>
      <c r="QF38" s="381"/>
      <c r="QG38" s="381"/>
      <c r="QH38" s="381"/>
      <c r="QI38" s="381"/>
      <c r="QJ38" s="381"/>
      <c r="QK38" s="381"/>
      <c r="QL38" s="381"/>
      <c r="QM38" s="381"/>
      <c r="QN38" s="381"/>
      <c r="QO38" s="381"/>
      <c r="QP38" s="381"/>
      <c r="QQ38" s="381"/>
      <c r="QR38" s="381"/>
      <c r="QS38" s="381"/>
      <c r="QT38" s="381"/>
      <c r="QU38" s="381"/>
      <c r="QV38" s="381"/>
      <c r="QW38" s="381"/>
      <c r="QX38" s="381"/>
      <c r="QY38" s="381"/>
      <c r="QZ38" s="381"/>
      <c r="RA38" s="381"/>
      <c r="RB38" s="381"/>
      <c r="RC38" s="381"/>
      <c r="RD38" s="381"/>
      <c r="RE38" s="381"/>
      <c r="RF38" s="381"/>
      <c r="RG38" s="381"/>
      <c r="RH38" s="381"/>
      <c r="RI38" s="381"/>
      <c r="RJ38" s="381"/>
      <c r="RK38" s="381"/>
      <c r="RL38" s="381"/>
      <c r="RM38" s="381"/>
      <c r="RN38" s="381"/>
      <c r="RO38" s="381"/>
      <c r="RP38" s="381"/>
      <c r="RQ38" s="381"/>
      <c r="RR38" s="381"/>
      <c r="RS38" s="381"/>
      <c r="RT38" s="381"/>
      <c r="RU38" s="381"/>
      <c r="RV38" s="381"/>
      <c r="RW38" s="381"/>
      <c r="RX38" s="381"/>
      <c r="RY38" s="381"/>
      <c r="RZ38" s="381"/>
      <c r="SA38" s="381"/>
      <c r="SB38" s="381"/>
      <c r="SC38" s="381"/>
      <c r="SD38" s="381"/>
      <c r="SE38" s="381"/>
      <c r="SF38" s="381"/>
      <c r="SG38" s="381"/>
      <c r="SH38" s="381"/>
      <c r="SI38" s="381"/>
      <c r="SJ38" s="381"/>
      <c r="SK38" s="381"/>
      <c r="SL38" s="381"/>
      <c r="SM38" s="381"/>
      <c r="SN38" s="381"/>
      <c r="SO38" s="381"/>
      <c r="SP38" s="381"/>
      <c r="SQ38" s="381"/>
      <c r="SR38" s="381"/>
      <c r="SS38" s="381"/>
      <c r="ST38" s="381"/>
      <c r="SU38" s="381"/>
      <c r="SV38" s="381"/>
      <c r="SW38" s="381"/>
      <c r="SX38" s="381"/>
      <c r="SY38" s="381"/>
      <c r="SZ38" s="381"/>
      <c r="TA38" s="381"/>
      <c r="TB38" s="381"/>
      <c r="TC38" s="381"/>
      <c r="TD38" s="381"/>
      <c r="TE38" s="381"/>
      <c r="TF38" s="381"/>
      <c r="TG38" s="381"/>
      <c r="TH38" s="381"/>
      <c r="TI38" s="381"/>
      <c r="TJ38" s="381"/>
      <c r="TK38" s="381"/>
      <c r="TL38" s="381"/>
      <c r="TM38" s="381"/>
      <c r="TN38" s="381"/>
      <c r="TO38" s="381"/>
      <c r="TP38" s="381"/>
      <c r="TQ38" s="381"/>
      <c r="TR38" s="381"/>
      <c r="TS38" s="381"/>
      <c r="TT38" s="381"/>
      <c r="TU38" s="381"/>
      <c r="TV38" s="381"/>
      <c r="TW38" s="381"/>
      <c r="TX38" s="381"/>
      <c r="TY38" s="381"/>
      <c r="TZ38" s="381"/>
      <c r="UA38" s="381"/>
      <c r="UB38" s="381"/>
      <c r="UC38" s="381"/>
      <c r="UD38" s="381"/>
      <c r="UE38" s="381"/>
      <c r="UF38" s="381"/>
      <c r="UG38" s="381"/>
      <c r="UH38" s="381"/>
      <c r="UI38" s="381"/>
      <c r="UJ38" s="381"/>
      <c r="UK38" s="381"/>
      <c r="UL38" s="381"/>
      <c r="UM38" s="381"/>
      <c r="UN38" s="381"/>
      <c r="UO38" s="381"/>
      <c r="UP38" s="381"/>
      <c r="UQ38" s="381"/>
      <c r="UR38" s="381"/>
      <c r="US38" s="381"/>
      <c r="UT38" s="381"/>
      <c r="UU38" s="381"/>
      <c r="UV38" s="381"/>
      <c r="UW38" s="381"/>
      <c r="UX38" s="381"/>
      <c r="UY38" s="381"/>
      <c r="UZ38" s="381"/>
      <c r="VA38" s="381"/>
      <c r="VB38" s="381"/>
      <c r="VC38" s="381"/>
      <c r="VD38" s="381"/>
      <c r="VE38" s="381"/>
      <c r="VF38" s="381"/>
      <c r="VG38" s="381"/>
      <c r="VH38" s="381"/>
      <c r="VI38" s="381"/>
      <c r="VJ38" s="381"/>
      <c r="VK38" s="381"/>
      <c r="VL38" s="381"/>
      <c r="VM38" s="381"/>
      <c r="VN38" s="381"/>
      <c r="VO38" s="381"/>
      <c r="VP38" s="381"/>
      <c r="VQ38" s="381"/>
      <c r="VR38" s="381"/>
      <c r="VS38" s="381"/>
      <c r="VT38" s="381"/>
      <c r="VU38" s="381"/>
      <c r="VV38" s="381"/>
      <c r="VW38" s="381"/>
      <c r="VX38" s="381"/>
      <c r="VY38" s="381"/>
      <c r="VZ38" s="381"/>
      <c r="WA38" s="381"/>
      <c r="WB38" s="381"/>
      <c r="WC38" s="381"/>
      <c r="WD38" s="381"/>
      <c r="WE38" s="381"/>
      <c r="WF38" s="381"/>
      <c r="WG38" s="381"/>
      <c r="WH38" s="381"/>
      <c r="WI38" s="381"/>
      <c r="WJ38" s="381"/>
      <c r="WK38" s="381"/>
      <c r="WL38" s="381"/>
      <c r="WM38" s="381"/>
      <c r="WN38" s="381"/>
      <c r="WO38" s="381"/>
      <c r="WP38" s="381"/>
      <c r="WQ38" s="381"/>
      <c r="WR38" s="381"/>
      <c r="WS38" s="381"/>
      <c r="WT38" s="381"/>
      <c r="WU38" s="381"/>
      <c r="WV38" s="381"/>
      <c r="WW38" s="381"/>
      <c r="WX38" s="381"/>
      <c r="WY38" s="381"/>
      <c r="WZ38" s="381"/>
      <c r="XA38" s="381"/>
      <c r="XB38" s="381"/>
      <c r="XC38" s="381"/>
      <c r="XD38" s="381"/>
      <c r="XE38" s="381"/>
      <c r="XF38" s="381"/>
      <c r="XG38" s="381"/>
      <c r="XH38" s="381"/>
      <c r="XI38" s="381"/>
      <c r="XJ38" s="381"/>
      <c r="XK38" s="381"/>
      <c r="XL38" s="381"/>
      <c r="XM38" s="381"/>
      <c r="XN38" s="381"/>
      <c r="XO38" s="381"/>
      <c r="XP38" s="381"/>
      <c r="XQ38" s="381"/>
      <c r="XR38" s="381"/>
      <c r="XS38" s="381"/>
      <c r="XT38" s="381"/>
      <c r="XU38" s="381"/>
      <c r="XV38" s="381"/>
      <c r="XW38" s="381"/>
      <c r="XX38" s="381"/>
      <c r="XY38" s="381"/>
      <c r="XZ38" s="381"/>
      <c r="YA38" s="381"/>
      <c r="YB38" s="381"/>
      <c r="YC38" s="381"/>
      <c r="YD38" s="381"/>
      <c r="YE38" s="381"/>
      <c r="YF38" s="381"/>
      <c r="YG38" s="381"/>
      <c r="YH38" s="381"/>
      <c r="YI38" s="381"/>
      <c r="YJ38" s="381"/>
    </row>
    <row r="39" spans="1:660" s="389" customFormat="1" ht="20.149999999999999" customHeight="1">
      <c r="A39" s="735">
        <v>17</v>
      </c>
      <c r="B39" s="736"/>
      <c r="C39" s="736">
        <f>Résultats!AF4</f>
        <v>1</v>
      </c>
      <c r="D39" s="736"/>
      <c r="E39" s="554"/>
      <c r="F39" s="729" t="str">
        <f>IF(Résultats!AF36="","",Résultats!AF36)</f>
        <v/>
      </c>
      <c r="G39" s="729"/>
      <c r="H39" s="730"/>
      <c r="I39" s="384"/>
      <c r="J39" s="735"/>
      <c r="K39" s="736"/>
      <c r="L39" s="736"/>
      <c r="M39" s="736"/>
      <c r="N39" s="554"/>
      <c r="O39" s="729"/>
      <c r="P39" s="729"/>
      <c r="Q39" s="730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/>
      <c r="BA39" s="388"/>
      <c r="BB39" s="388"/>
      <c r="BC39" s="388"/>
      <c r="BD39" s="388"/>
      <c r="BE39" s="388"/>
      <c r="BF39" s="388"/>
      <c r="BG39" s="388"/>
      <c r="BH39" s="388"/>
      <c r="BI39" s="388"/>
      <c r="BJ39" s="388"/>
      <c r="BK39" s="388"/>
      <c r="BL39" s="388"/>
      <c r="BM39" s="388"/>
      <c r="BN39" s="388"/>
      <c r="BO39" s="388"/>
      <c r="BP39" s="388"/>
      <c r="BQ39" s="388"/>
      <c r="BR39" s="388"/>
      <c r="BS39" s="388"/>
      <c r="BT39" s="388"/>
      <c r="BU39" s="388"/>
      <c r="BV39" s="388"/>
      <c r="BW39" s="388"/>
      <c r="BX39" s="388"/>
      <c r="BY39" s="388"/>
      <c r="BZ39" s="388"/>
      <c r="CA39" s="388"/>
      <c r="CB39" s="388"/>
      <c r="CC39" s="388"/>
      <c r="CD39" s="388"/>
      <c r="CE39" s="388"/>
      <c r="CF39" s="388"/>
      <c r="CG39" s="388"/>
      <c r="CH39" s="388"/>
      <c r="CI39" s="388"/>
      <c r="CJ39" s="388"/>
      <c r="CK39" s="388"/>
      <c r="CL39" s="388"/>
      <c r="CM39" s="388"/>
      <c r="CN39" s="388"/>
      <c r="CO39" s="388"/>
      <c r="CP39" s="388"/>
      <c r="CQ39" s="388"/>
      <c r="CR39" s="388"/>
      <c r="CS39" s="388"/>
      <c r="CT39" s="388"/>
      <c r="CU39" s="388"/>
      <c r="CV39" s="388"/>
      <c r="CW39" s="388"/>
      <c r="CX39" s="388"/>
      <c r="CY39" s="388"/>
      <c r="CZ39" s="388"/>
      <c r="DA39" s="388"/>
      <c r="DB39" s="388"/>
      <c r="DC39" s="388"/>
      <c r="DD39" s="388"/>
      <c r="DE39" s="388"/>
      <c r="DF39" s="388"/>
      <c r="DG39" s="388"/>
      <c r="DH39" s="388"/>
      <c r="DI39" s="388"/>
      <c r="DJ39" s="388"/>
      <c r="DK39" s="388"/>
      <c r="DL39" s="388"/>
      <c r="DM39" s="388"/>
      <c r="DN39" s="388"/>
      <c r="DO39" s="388"/>
      <c r="DP39" s="388"/>
      <c r="DQ39" s="388"/>
      <c r="DR39" s="388"/>
      <c r="DS39" s="388"/>
      <c r="DT39" s="388"/>
      <c r="DU39" s="388"/>
      <c r="DV39" s="388"/>
      <c r="DW39" s="388"/>
      <c r="DX39" s="388"/>
      <c r="DY39" s="388"/>
      <c r="DZ39" s="388"/>
      <c r="EA39" s="388"/>
      <c r="EB39" s="388"/>
      <c r="EC39" s="388"/>
      <c r="ED39" s="388"/>
      <c r="EE39" s="388"/>
      <c r="EF39" s="388"/>
      <c r="EG39" s="388"/>
      <c r="EH39" s="388"/>
      <c r="EI39" s="388"/>
      <c r="EJ39" s="388"/>
      <c r="EK39" s="388"/>
      <c r="EL39" s="388"/>
      <c r="EM39" s="388"/>
      <c r="EN39" s="388"/>
      <c r="EO39" s="388"/>
      <c r="EP39" s="388"/>
      <c r="EQ39" s="388"/>
      <c r="ER39" s="388"/>
      <c r="ES39" s="388"/>
      <c r="ET39" s="388"/>
      <c r="EU39" s="388"/>
      <c r="EV39" s="388"/>
      <c r="EW39" s="388"/>
      <c r="EX39" s="388"/>
      <c r="EY39" s="388"/>
      <c r="EZ39" s="388"/>
      <c r="FA39" s="388"/>
      <c r="FB39" s="388"/>
      <c r="FC39" s="388"/>
      <c r="FD39" s="388"/>
      <c r="FE39" s="388"/>
      <c r="FF39" s="388"/>
      <c r="FG39" s="388"/>
      <c r="FH39" s="388"/>
      <c r="FI39" s="388"/>
      <c r="FJ39" s="388"/>
      <c r="FK39" s="388"/>
      <c r="FL39" s="388"/>
      <c r="FM39" s="388"/>
      <c r="FN39" s="388"/>
      <c r="FO39" s="388"/>
      <c r="FP39" s="388"/>
      <c r="FQ39" s="388"/>
      <c r="FR39" s="388"/>
      <c r="FS39" s="388"/>
      <c r="FT39" s="388"/>
      <c r="FU39" s="388"/>
      <c r="FV39" s="388"/>
      <c r="FW39" s="388"/>
      <c r="FX39" s="388"/>
      <c r="FY39" s="388"/>
      <c r="FZ39" s="388"/>
      <c r="GA39" s="388"/>
      <c r="GB39" s="388"/>
      <c r="GC39" s="388"/>
      <c r="GD39" s="388"/>
      <c r="GE39" s="388"/>
      <c r="GF39" s="388"/>
      <c r="GG39" s="388"/>
      <c r="GH39" s="388"/>
      <c r="GI39" s="388"/>
      <c r="GJ39" s="388"/>
      <c r="GK39" s="388"/>
      <c r="GL39" s="388"/>
      <c r="GM39" s="388"/>
      <c r="GN39" s="388"/>
      <c r="GO39" s="388"/>
      <c r="GP39" s="388"/>
      <c r="GQ39" s="388"/>
      <c r="GR39" s="388"/>
      <c r="GS39" s="388"/>
      <c r="GT39" s="388"/>
      <c r="GU39" s="388"/>
      <c r="GV39" s="388"/>
      <c r="GW39" s="388"/>
      <c r="GX39" s="388"/>
      <c r="GY39" s="388"/>
      <c r="GZ39" s="388"/>
      <c r="HA39" s="388"/>
      <c r="HB39" s="388"/>
      <c r="HC39" s="388"/>
      <c r="HD39" s="388"/>
      <c r="HE39" s="388"/>
      <c r="HF39" s="388"/>
      <c r="HG39" s="388"/>
      <c r="HH39" s="388"/>
      <c r="HI39" s="388"/>
      <c r="HJ39" s="388"/>
      <c r="HK39" s="388"/>
      <c r="HL39" s="388"/>
      <c r="HM39" s="388"/>
      <c r="HN39" s="388"/>
      <c r="HO39" s="388"/>
      <c r="HP39" s="388"/>
      <c r="HQ39" s="388"/>
      <c r="HR39" s="388"/>
      <c r="HS39" s="388"/>
      <c r="HT39" s="388"/>
      <c r="HU39" s="388"/>
      <c r="HV39" s="388"/>
      <c r="HW39" s="388"/>
      <c r="HX39" s="388"/>
      <c r="HY39" s="388"/>
      <c r="HZ39" s="388"/>
      <c r="IA39" s="388"/>
      <c r="IB39" s="388"/>
      <c r="IC39" s="388"/>
      <c r="ID39" s="388"/>
      <c r="IE39" s="388"/>
      <c r="IF39" s="388"/>
      <c r="IG39" s="388"/>
      <c r="IH39" s="388"/>
      <c r="II39" s="388"/>
      <c r="IJ39" s="388"/>
      <c r="IK39" s="388"/>
      <c r="IL39" s="388"/>
      <c r="IM39" s="388"/>
      <c r="IN39" s="388"/>
      <c r="IO39" s="388"/>
      <c r="IP39" s="388"/>
      <c r="IQ39" s="388"/>
      <c r="IR39" s="388"/>
      <c r="IS39" s="388"/>
      <c r="IT39" s="388"/>
      <c r="IU39" s="388"/>
      <c r="IV39" s="388"/>
      <c r="IW39" s="388"/>
      <c r="IX39" s="388"/>
      <c r="IY39" s="388"/>
      <c r="IZ39" s="388"/>
      <c r="JA39" s="388"/>
      <c r="JB39" s="388"/>
      <c r="JC39" s="388"/>
      <c r="JD39" s="388"/>
      <c r="JE39" s="388"/>
      <c r="JF39" s="388"/>
      <c r="JG39" s="388"/>
      <c r="JH39" s="388"/>
      <c r="JI39" s="388"/>
      <c r="JJ39" s="388"/>
      <c r="JK39" s="388"/>
      <c r="JL39" s="388"/>
      <c r="JM39" s="388"/>
      <c r="JN39" s="388"/>
      <c r="JO39" s="388"/>
      <c r="JP39" s="388"/>
      <c r="JQ39" s="388"/>
      <c r="JR39" s="388"/>
      <c r="JS39" s="388"/>
      <c r="JT39" s="388"/>
      <c r="JU39" s="388"/>
      <c r="JV39" s="388"/>
      <c r="JW39" s="388"/>
      <c r="JX39" s="388"/>
      <c r="JY39" s="388"/>
      <c r="JZ39" s="388"/>
      <c r="KA39" s="388"/>
      <c r="KB39" s="388"/>
      <c r="KC39" s="388"/>
      <c r="KD39" s="388"/>
      <c r="KE39" s="388"/>
      <c r="KF39" s="388"/>
      <c r="KG39" s="388"/>
      <c r="KH39" s="388"/>
      <c r="KI39" s="388"/>
      <c r="KJ39" s="388"/>
      <c r="KK39" s="388"/>
      <c r="KL39" s="388"/>
      <c r="KM39" s="388"/>
      <c r="KN39" s="388"/>
      <c r="KO39" s="388"/>
      <c r="KP39" s="388"/>
      <c r="KQ39" s="388"/>
      <c r="KR39" s="388"/>
      <c r="KS39" s="388"/>
      <c r="KT39" s="388"/>
      <c r="KU39" s="388"/>
      <c r="KV39" s="388"/>
      <c r="KW39" s="388"/>
      <c r="KX39" s="388"/>
      <c r="KY39" s="388"/>
      <c r="KZ39" s="388"/>
      <c r="LA39" s="388"/>
      <c r="LB39" s="388"/>
      <c r="LC39" s="388"/>
      <c r="LD39" s="388"/>
      <c r="LE39" s="388"/>
      <c r="LF39" s="388"/>
      <c r="LG39" s="388"/>
      <c r="LH39" s="388"/>
      <c r="LI39" s="388"/>
      <c r="LJ39" s="388"/>
      <c r="LK39" s="388"/>
      <c r="LL39" s="388"/>
      <c r="LM39" s="388"/>
      <c r="LN39" s="388"/>
      <c r="LO39" s="388"/>
      <c r="LP39" s="388"/>
      <c r="LQ39" s="388"/>
      <c r="LR39" s="388"/>
      <c r="LS39" s="388"/>
      <c r="LT39" s="388"/>
      <c r="LU39" s="388"/>
      <c r="LV39" s="388"/>
      <c r="LW39" s="388"/>
      <c r="LX39" s="388"/>
      <c r="LY39" s="388"/>
      <c r="LZ39" s="388"/>
      <c r="MA39" s="388"/>
      <c r="MB39" s="388"/>
      <c r="MC39" s="388"/>
      <c r="MD39" s="388"/>
      <c r="ME39" s="388"/>
      <c r="MF39" s="388"/>
      <c r="MG39" s="388"/>
      <c r="MH39" s="388"/>
      <c r="MI39" s="388"/>
      <c r="MJ39" s="388"/>
      <c r="MK39" s="388"/>
      <c r="ML39" s="388"/>
      <c r="MM39" s="388"/>
      <c r="MN39" s="388"/>
      <c r="MO39" s="388"/>
      <c r="MP39" s="388"/>
      <c r="MQ39" s="388"/>
      <c r="MR39" s="388"/>
      <c r="MS39" s="388"/>
      <c r="MT39" s="388"/>
      <c r="MU39" s="388"/>
      <c r="MV39" s="388"/>
      <c r="MW39" s="388"/>
      <c r="MX39" s="388"/>
      <c r="MY39" s="388"/>
      <c r="MZ39" s="388"/>
      <c r="NA39" s="388"/>
      <c r="NB39" s="388"/>
      <c r="NC39" s="388"/>
      <c r="ND39" s="388"/>
      <c r="NE39" s="388"/>
      <c r="NF39" s="388"/>
      <c r="NG39" s="388"/>
      <c r="NH39" s="388"/>
      <c r="NI39" s="388"/>
      <c r="NJ39" s="388"/>
      <c r="NK39" s="388"/>
      <c r="NL39" s="388"/>
      <c r="NM39" s="388"/>
      <c r="NN39" s="388"/>
      <c r="NO39" s="388"/>
      <c r="NP39" s="388"/>
      <c r="NQ39" s="388"/>
      <c r="NR39" s="388"/>
      <c r="NS39" s="388"/>
      <c r="NT39" s="388"/>
      <c r="NU39" s="388"/>
      <c r="NV39" s="388"/>
      <c r="NW39" s="388"/>
      <c r="NX39" s="388"/>
      <c r="NY39" s="388"/>
      <c r="NZ39" s="388"/>
      <c r="OA39" s="388"/>
      <c r="OB39" s="388"/>
      <c r="OC39" s="388"/>
      <c r="OD39" s="388"/>
      <c r="OE39" s="388"/>
      <c r="OF39" s="388"/>
      <c r="OG39" s="388"/>
      <c r="OH39" s="388"/>
      <c r="OI39" s="388"/>
      <c r="OJ39" s="388"/>
      <c r="OK39" s="388"/>
      <c r="OL39" s="388"/>
      <c r="OM39" s="388"/>
      <c r="ON39" s="388"/>
      <c r="OO39" s="388"/>
      <c r="OP39" s="388"/>
      <c r="OQ39" s="388"/>
      <c r="OR39" s="388"/>
      <c r="OS39" s="388"/>
      <c r="OT39" s="388"/>
      <c r="OU39" s="388"/>
      <c r="OV39" s="388"/>
      <c r="OW39" s="388"/>
      <c r="OX39" s="388"/>
      <c r="OY39" s="388"/>
      <c r="OZ39" s="388"/>
      <c r="PA39" s="388"/>
      <c r="PB39" s="388"/>
      <c r="PC39" s="388"/>
      <c r="PD39" s="388"/>
      <c r="PE39" s="388"/>
      <c r="PF39" s="388"/>
      <c r="PG39" s="388"/>
      <c r="PH39" s="388"/>
      <c r="PI39" s="388"/>
      <c r="PJ39" s="388"/>
      <c r="PK39" s="388"/>
      <c r="PL39" s="388"/>
      <c r="PM39" s="388"/>
      <c r="PN39" s="388"/>
      <c r="PO39" s="388"/>
      <c r="PP39" s="388"/>
      <c r="PQ39" s="388"/>
      <c r="PR39" s="388"/>
      <c r="PS39" s="388"/>
      <c r="PT39" s="388"/>
      <c r="PU39" s="388"/>
      <c r="PV39" s="388"/>
      <c r="PW39" s="388"/>
      <c r="PX39" s="388"/>
      <c r="PY39" s="388"/>
      <c r="PZ39" s="388"/>
      <c r="QA39" s="388"/>
      <c r="QB39" s="388"/>
      <c r="QC39" s="388"/>
      <c r="QD39" s="388"/>
      <c r="QE39" s="388"/>
      <c r="QF39" s="388"/>
      <c r="QG39" s="388"/>
      <c r="QH39" s="388"/>
      <c r="QI39" s="388"/>
      <c r="QJ39" s="388"/>
      <c r="QK39" s="388"/>
      <c r="QL39" s="388"/>
      <c r="QM39" s="388"/>
      <c r="QN39" s="388"/>
      <c r="QO39" s="388"/>
      <c r="QP39" s="388"/>
      <c r="QQ39" s="388"/>
      <c r="QR39" s="388"/>
      <c r="QS39" s="388"/>
      <c r="QT39" s="388"/>
      <c r="QU39" s="388"/>
      <c r="QV39" s="388"/>
      <c r="QW39" s="388"/>
      <c r="QX39" s="388"/>
      <c r="QY39" s="388"/>
      <c r="QZ39" s="388"/>
      <c r="RA39" s="388"/>
      <c r="RB39" s="388"/>
      <c r="RC39" s="388"/>
      <c r="RD39" s="388"/>
      <c r="RE39" s="388"/>
      <c r="RF39" s="388"/>
      <c r="RG39" s="388"/>
      <c r="RH39" s="388"/>
      <c r="RI39" s="388"/>
      <c r="RJ39" s="388"/>
      <c r="RK39" s="388"/>
      <c r="RL39" s="388"/>
      <c r="RM39" s="388"/>
      <c r="RN39" s="388"/>
      <c r="RO39" s="388"/>
      <c r="RP39" s="388"/>
      <c r="RQ39" s="388"/>
      <c r="RR39" s="388"/>
      <c r="RS39" s="388"/>
      <c r="RT39" s="388"/>
      <c r="RU39" s="388"/>
      <c r="RV39" s="388"/>
      <c r="RW39" s="388"/>
      <c r="RX39" s="388"/>
      <c r="RY39" s="388"/>
      <c r="RZ39" s="388"/>
      <c r="SA39" s="388"/>
      <c r="SB39" s="388"/>
      <c r="SC39" s="388"/>
      <c r="SD39" s="388"/>
      <c r="SE39" s="388"/>
      <c r="SF39" s="388"/>
      <c r="SG39" s="388"/>
      <c r="SH39" s="388"/>
      <c r="SI39" s="388"/>
      <c r="SJ39" s="388"/>
      <c r="SK39" s="388"/>
      <c r="SL39" s="388"/>
      <c r="SM39" s="388"/>
      <c r="SN39" s="388"/>
      <c r="SO39" s="388"/>
      <c r="SP39" s="388"/>
      <c r="SQ39" s="388"/>
      <c r="SR39" s="388"/>
      <c r="SS39" s="388"/>
      <c r="ST39" s="388"/>
      <c r="SU39" s="388"/>
      <c r="SV39" s="388"/>
      <c r="SW39" s="388"/>
      <c r="SX39" s="388"/>
      <c r="SY39" s="388"/>
      <c r="SZ39" s="388"/>
      <c r="TA39" s="388"/>
      <c r="TB39" s="388"/>
      <c r="TC39" s="388"/>
      <c r="TD39" s="388"/>
      <c r="TE39" s="388"/>
      <c r="TF39" s="388"/>
      <c r="TG39" s="388"/>
      <c r="TH39" s="388"/>
      <c r="TI39" s="388"/>
      <c r="TJ39" s="388"/>
      <c r="TK39" s="388"/>
      <c r="TL39" s="388"/>
      <c r="TM39" s="388"/>
      <c r="TN39" s="388"/>
      <c r="TO39" s="388"/>
      <c r="TP39" s="388"/>
      <c r="TQ39" s="388"/>
      <c r="TR39" s="388"/>
      <c r="TS39" s="388"/>
      <c r="TT39" s="388"/>
      <c r="TU39" s="388"/>
      <c r="TV39" s="388"/>
      <c r="TW39" s="388"/>
      <c r="TX39" s="388"/>
      <c r="TY39" s="388"/>
      <c r="TZ39" s="388"/>
      <c r="UA39" s="388"/>
      <c r="UB39" s="388"/>
      <c r="UC39" s="388"/>
      <c r="UD39" s="388"/>
      <c r="UE39" s="388"/>
      <c r="UF39" s="388"/>
      <c r="UG39" s="388"/>
      <c r="UH39" s="388"/>
      <c r="UI39" s="388"/>
      <c r="UJ39" s="388"/>
      <c r="UK39" s="388"/>
      <c r="UL39" s="388"/>
      <c r="UM39" s="388"/>
      <c r="UN39" s="388"/>
      <c r="UO39" s="388"/>
      <c r="UP39" s="388"/>
      <c r="UQ39" s="388"/>
      <c r="UR39" s="388"/>
      <c r="US39" s="388"/>
      <c r="UT39" s="388"/>
      <c r="UU39" s="388"/>
      <c r="UV39" s="388"/>
      <c r="UW39" s="388"/>
      <c r="UX39" s="388"/>
      <c r="UY39" s="388"/>
      <c r="UZ39" s="388"/>
      <c r="VA39" s="388"/>
      <c r="VB39" s="388"/>
      <c r="VC39" s="388"/>
      <c r="VD39" s="388"/>
      <c r="VE39" s="388"/>
      <c r="VF39" s="388"/>
      <c r="VG39" s="388"/>
      <c r="VH39" s="388"/>
      <c r="VI39" s="388"/>
      <c r="VJ39" s="388"/>
      <c r="VK39" s="388"/>
      <c r="VL39" s="388"/>
      <c r="VM39" s="388"/>
      <c r="VN39" s="388"/>
      <c r="VO39" s="388"/>
      <c r="VP39" s="388"/>
      <c r="VQ39" s="388"/>
      <c r="VR39" s="388"/>
      <c r="VS39" s="388"/>
      <c r="VT39" s="388"/>
      <c r="VU39" s="388"/>
      <c r="VV39" s="388"/>
      <c r="VW39" s="388"/>
      <c r="VX39" s="388"/>
      <c r="VY39" s="388"/>
      <c r="VZ39" s="388"/>
      <c r="WA39" s="388"/>
      <c r="WB39" s="388"/>
      <c r="WC39" s="388"/>
      <c r="WD39" s="388"/>
      <c r="WE39" s="388"/>
      <c r="WF39" s="388"/>
      <c r="WG39" s="388"/>
      <c r="WH39" s="388"/>
      <c r="WI39" s="388"/>
      <c r="WJ39" s="388"/>
      <c r="WK39" s="388"/>
      <c r="WL39" s="388"/>
      <c r="WM39" s="388"/>
      <c r="WN39" s="388"/>
      <c r="WO39" s="388"/>
      <c r="WP39" s="388"/>
      <c r="WQ39" s="388"/>
      <c r="WR39" s="388"/>
      <c r="WS39" s="388"/>
      <c r="WT39" s="388"/>
      <c r="WU39" s="388"/>
      <c r="WV39" s="388"/>
      <c r="WW39" s="388"/>
      <c r="WX39" s="388"/>
      <c r="WY39" s="388"/>
      <c r="WZ39" s="388"/>
      <c r="XA39" s="388"/>
      <c r="XB39" s="388"/>
      <c r="XC39" s="388"/>
      <c r="XD39" s="388"/>
      <c r="XE39" s="388"/>
      <c r="XF39" s="388"/>
      <c r="XG39" s="388"/>
      <c r="XH39" s="388"/>
      <c r="XI39" s="388"/>
      <c r="XJ39" s="388"/>
      <c r="XK39" s="388"/>
      <c r="XL39" s="388"/>
      <c r="XM39" s="388"/>
      <c r="XN39" s="388"/>
      <c r="XO39" s="388"/>
      <c r="XP39" s="388"/>
      <c r="XQ39" s="388"/>
      <c r="XR39" s="388"/>
      <c r="XS39" s="388"/>
      <c r="XT39" s="388"/>
      <c r="XU39" s="388"/>
      <c r="XV39" s="388"/>
      <c r="XW39" s="388"/>
      <c r="XX39" s="388"/>
      <c r="XY39" s="388"/>
      <c r="XZ39" s="388"/>
      <c r="YA39" s="388"/>
      <c r="YB39" s="388"/>
      <c r="YC39" s="388"/>
      <c r="YD39" s="388"/>
      <c r="YE39" s="388"/>
      <c r="YF39" s="388"/>
      <c r="YG39" s="388"/>
      <c r="YH39" s="388"/>
      <c r="YI39" s="388"/>
      <c r="YJ39" s="388"/>
    </row>
    <row r="40" spans="1:660" s="382" customFormat="1" ht="33.5" customHeight="1">
      <c r="A40" s="741" t="s">
        <v>39</v>
      </c>
      <c r="B40" s="742"/>
      <c r="C40" s="742" t="s">
        <v>41</v>
      </c>
      <c r="D40" s="743"/>
      <c r="E40" s="751" t="s">
        <v>91</v>
      </c>
      <c r="F40" s="752"/>
      <c r="G40" s="752"/>
      <c r="H40" s="753"/>
      <c r="I40" s="380"/>
      <c r="J40" s="741" t="s">
        <v>39</v>
      </c>
      <c r="K40" s="742"/>
      <c r="L40" s="742" t="s">
        <v>41</v>
      </c>
      <c r="M40" s="743"/>
      <c r="N40" s="726" t="s">
        <v>102</v>
      </c>
      <c r="O40" s="727"/>
      <c r="P40" s="727"/>
      <c r="Q40" s="728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1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1"/>
      <c r="FY40" s="381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1"/>
      <c r="IB40" s="381"/>
      <c r="IC40" s="381"/>
      <c r="ID40" s="381"/>
      <c r="IE40" s="381"/>
      <c r="IF40" s="381"/>
      <c r="IG40" s="381"/>
      <c r="IH40" s="381"/>
      <c r="II40" s="381"/>
      <c r="IJ40" s="381"/>
      <c r="IK40" s="381"/>
      <c r="IL40" s="381"/>
      <c r="IM40" s="381"/>
      <c r="IN40" s="381"/>
      <c r="IO40" s="381"/>
      <c r="IP40" s="381"/>
      <c r="IQ40" s="381"/>
      <c r="IR40" s="381"/>
      <c r="IS40" s="381"/>
      <c r="IT40" s="381"/>
      <c r="IU40" s="381"/>
      <c r="IV40" s="381"/>
      <c r="IW40" s="381"/>
      <c r="IX40" s="381"/>
      <c r="IY40" s="381"/>
      <c r="IZ40" s="381"/>
      <c r="JA40" s="381"/>
      <c r="JB40" s="381"/>
      <c r="JC40" s="381"/>
      <c r="JD40" s="381"/>
      <c r="JE40" s="381"/>
      <c r="JF40" s="381"/>
      <c r="JG40" s="381"/>
      <c r="JH40" s="381"/>
      <c r="JI40" s="381"/>
      <c r="JJ40" s="381"/>
      <c r="JK40" s="381"/>
      <c r="JL40" s="381"/>
      <c r="JM40" s="381"/>
      <c r="JN40" s="381"/>
      <c r="JO40" s="381"/>
      <c r="JP40" s="381"/>
      <c r="JQ40" s="381"/>
      <c r="JR40" s="381"/>
      <c r="JS40" s="381"/>
      <c r="JT40" s="381"/>
      <c r="JU40" s="381"/>
      <c r="JV40" s="381"/>
      <c r="JW40" s="381"/>
      <c r="JX40" s="381"/>
      <c r="JY40" s="381"/>
      <c r="JZ40" s="381"/>
      <c r="KA40" s="381"/>
      <c r="KB40" s="381"/>
      <c r="KC40" s="381"/>
      <c r="KD40" s="381"/>
      <c r="KE40" s="381"/>
      <c r="KF40" s="381"/>
      <c r="KG40" s="381"/>
      <c r="KH40" s="381"/>
      <c r="KI40" s="381"/>
      <c r="KJ40" s="381"/>
      <c r="KK40" s="381"/>
      <c r="KL40" s="381"/>
      <c r="KM40" s="381"/>
      <c r="KN40" s="381"/>
      <c r="KO40" s="381"/>
      <c r="KP40" s="381"/>
      <c r="KQ40" s="381"/>
      <c r="KR40" s="381"/>
      <c r="KS40" s="381"/>
      <c r="KT40" s="381"/>
      <c r="KU40" s="381"/>
      <c r="KV40" s="381"/>
      <c r="KW40" s="381"/>
      <c r="KX40" s="381"/>
      <c r="KY40" s="381"/>
      <c r="KZ40" s="381"/>
      <c r="LA40" s="381"/>
      <c r="LB40" s="381"/>
      <c r="LC40" s="381"/>
      <c r="LD40" s="381"/>
      <c r="LE40" s="381"/>
      <c r="LF40" s="381"/>
      <c r="LG40" s="381"/>
      <c r="LH40" s="381"/>
      <c r="LI40" s="381"/>
      <c r="LJ40" s="381"/>
      <c r="LK40" s="381"/>
      <c r="LL40" s="381"/>
      <c r="LM40" s="381"/>
      <c r="LN40" s="381"/>
      <c r="LO40" s="381"/>
      <c r="LP40" s="381"/>
      <c r="LQ40" s="381"/>
      <c r="LR40" s="381"/>
      <c r="LS40" s="381"/>
      <c r="LT40" s="381"/>
      <c r="LU40" s="381"/>
      <c r="LV40" s="381"/>
      <c r="LW40" s="381"/>
      <c r="LX40" s="381"/>
      <c r="LY40" s="381"/>
      <c r="LZ40" s="381"/>
      <c r="MA40" s="381"/>
      <c r="MB40" s="381"/>
      <c r="MC40" s="381"/>
      <c r="MD40" s="381"/>
      <c r="ME40" s="381"/>
      <c r="MF40" s="381"/>
      <c r="MG40" s="381"/>
      <c r="MH40" s="381"/>
      <c r="MI40" s="381"/>
      <c r="MJ40" s="381"/>
      <c r="MK40" s="381"/>
      <c r="ML40" s="381"/>
      <c r="MM40" s="381"/>
      <c r="MN40" s="381"/>
      <c r="MO40" s="381"/>
      <c r="MP40" s="381"/>
      <c r="MQ40" s="381"/>
      <c r="MR40" s="381"/>
      <c r="MS40" s="381"/>
      <c r="MT40" s="381"/>
      <c r="MU40" s="381"/>
      <c r="MV40" s="381"/>
      <c r="MW40" s="381"/>
      <c r="MX40" s="381"/>
      <c r="MY40" s="381"/>
      <c r="MZ40" s="381"/>
      <c r="NA40" s="381"/>
      <c r="NB40" s="381"/>
      <c r="NC40" s="381"/>
      <c r="ND40" s="381"/>
      <c r="NE40" s="381"/>
      <c r="NF40" s="381"/>
      <c r="NG40" s="381"/>
      <c r="NH40" s="381"/>
      <c r="NI40" s="381"/>
      <c r="NJ40" s="381"/>
      <c r="NK40" s="381"/>
      <c r="NL40" s="381"/>
      <c r="NM40" s="381"/>
      <c r="NN40" s="381"/>
      <c r="NO40" s="381"/>
      <c r="NP40" s="381"/>
      <c r="NQ40" s="381"/>
      <c r="NR40" s="381"/>
      <c r="NS40" s="381"/>
      <c r="NT40" s="381"/>
      <c r="NU40" s="381"/>
      <c r="NV40" s="381"/>
      <c r="NW40" s="381"/>
      <c r="NX40" s="381"/>
      <c r="NY40" s="381"/>
      <c r="NZ40" s="381"/>
      <c r="OA40" s="381"/>
      <c r="OB40" s="381"/>
      <c r="OC40" s="381"/>
      <c r="OD40" s="381"/>
      <c r="OE40" s="381"/>
      <c r="OF40" s="381"/>
      <c r="OG40" s="381"/>
      <c r="OH40" s="381"/>
      <c r="OI40" s="381"/>
      <c r="OJ40" s="381"/>
      <c r="OK40" s="381"/>
      <c r="OL40" s="381"/>
      <c r="OM40" s="381"/>
      <c r="ON40" s="381"/>
      <c r="OO40" s="381"/>
      <c r="OP40" s="381"/>
      <c r="OQ40" s="381"/>
      <c r="OR40" s="381"/>
      <c r="OS40" s="381"/>
      <c r="OT40" s="381"/>
      <c r="OU40" s="381"/>
      <c r="OV40" s="381"/>
      <c r="OW40" s="381"/>
      <c r="OX40" s="381"/>
      <c r="OY40" s="381"/>
      <c r="OZ40" s="381"/>
      <c r="PA40" s="381"/>
      <c r="PB40" s="381"/>
      <c r="PC40" s="381"/>
      <c r="PD40" s="381"/>
      <c r="PE40" s="381"/>
      <c r="PF40" s="381"/>
      <c r="PG40" s="381"/>
      <c r="PH40" s="381"/>
      <c r="PI40" s="381"/>
      <c r="PJ40" s="381"/>
      <c r="PK40" s="381"/>
      <c r="PL40" s="381"/>
      <c r="PM40" s="381"/>
      <c r="PN40" s="381"/>
      <c r="PO40" s="381"/>
      <c r="PP40" s="381"/>
      <c r="PQ40" s="381"/>
      <c r="PR40" s="381"/>
      <c r="PS40" s="381"/>
      <c r="PT40" s="381"/>
      <c r="PU40" s="381"/>
      <c r="PV40" s="381"/>
      <c r="PW40" s="381"/>
      <c r="PX40" s="381"/>
      <c r="PY40" s="381"/>
      <c r="PZ40" s="381"/>
      <c r="QA40" s="381"/>
      <c r="QB40" s="381"/>
      <c r="QC40" s="381"/>
      <c r="QD40" s="381"/>
      <c r="QE40" s="381"/>
      <c r="QF40" s="381"/>
      <c r="QG40" s="381"/>
      <c r="QH40" s="381"/>
      <c r="QI40" s="381"/>
      <c r="QJ40" s="381"/>
      <c r="QK40" s="381"/>
      <c r="QL40" s="381"/>
      <c r="QM40" s="381"/>
      <c r="QN40" s="381"/>
      <c r="QO40" s="381"/>
      <c r="QP40" s="381"/>
      <c r="QQ40" s="381"/>
      <c r="QR40" s="381"/>
      <c r="QS40" s="381"/>
      <c r="QT40" s="381"/>
      <c r="QU40" s="381"/>
      <c r="QV40" s="381"/>
      <c r="QW40" s="381"/>
      <c r="QX40" s="381"/>
      <c r="QY40" s="381"/>
      <c r="QZ40" s="381"/>
      <c r="RA40" s="381"/>
      <c r="RB40" s="381"/>
      <c r="RC40" s="381"/>
      <c r="RD40" s="381"/>
      <c r="RE40" s="381"/>
      <c r="RF40" s="381"/>
      <c r="RG40" s="381"/>
      <c r="RH40" s="381"/>
      <c r="RI40" s="381"/>
      <c r="RJ40" s="381"/>
      <c r="RK40" s="381"/>
      <c r="RL40" s="381"/>
      <c r="RM40" s="381"/>
      <c r="RN40" s="381"/>
      <c r="RO40" s="381"/>
      <c r="RP40" s="381"/>
      <c r="RQ40" s="381"/>
      <c r="RR40" s="381"/>
      <c r="RS40" s="381"/>
      <c r="RT40" s="381"/>
      <c r="RU40" s="381"/>
      <c r="RV40" s="381"/>
      <c r="RW40" s="381"/>
      <c r="RX40" s="381"/>
      <c r="RY40" s="381"/>
      <c r="RZ40" s="381"/>
      <c r="SA40" s="381"/>
      <c r="SB40" s="381"/>
      <c r="SC40" s="381"/>
      <c r="SD40" s="381"/>
      <c r="SE40" s="381"/>
      <c r="SF40" s="381"/>
      <c r="SG40" s="381"/>
      <c r="SH40" s="381"/>
      <c r="SI40" s="381"/>
      <c r="SJ40" s="381"/>
      <c r="SK40" s="381"/>
      <c r="SL40" s="381"/>
      <c r="SM40" s="381"/>
      <c r="SN40" s="381"/>
      <c r="SO40" s="381"/>
      <c r="SP40" s="381"/>
      <c r="SQ40" s="381"/>
      <c r="SR40" s="381"/>
      <c r="SS40" s="381"/>
      <c r="ST40" s="381"/>
      <c r="SU40" s="381"/>
      <c r="SV40" s="381"/>
      <c r="SW40" s="381"/>
      <c r="SX40" s="381"/>
      <c r="SY40" s="381"/>
      <c r="SZ40" s="381"/>
      <c r="TA40" s="381"/>
      <c r="TB40" s="381"/>
      <c r="TC40" s="381"/>
      <c r="TD40" s="381"/>
      <c r="TE40" s="381"/>
      <c r="TF40" s="381"/>
      <c r="TG40" s="381"/>
      <c r="TH40" s="381"/>
      <c r="TI40" s="381"/>
      <c r="TJ40" s="381"/>
      <c r="TK40" s="381"/>
      <c r="TL40" s="381"/>
      <c r="TM40" s="381"/>
      <c r="TN40" s="381"/>
      <c r="TO40" s="381"/>
      <c r="TP40" s="381"/>
      <c r="TQ40" s="381"/>
      <c r="TR40" s="381"/>
      <c r="TS40" s="381"/>
      <c r="TT40" s="381"/>
      <c r="TU40" s="381"/>
      <c r="TV40" s="381"/>
      <c r="TW40" s="381"/>
      <c r="TX40" s="381"/>
      <c r="TY40" s="381"/>
      <c r="TZ40" s="381"/>
      <c r="UA40" s="381"/>
      <c r="UB40" s="381"/>
      <c r="UC40" s="381"/>
      <c r="UD40" s="381"/>
      <c r="UE40" s="381"/>
      <c r="UF40" s="381"/>
      <c r="UG40" s="381"/>
      <c r="UH40" s="381"/>
      <c r="UI40" s="381"/>
      <c r="UJ40" s="381"/>
      <c r="UK40" s="381"/>
      <c r="UL40" s="381"/>
      <c r="UM40" s="381"/>
      <c r="UN40" s="381"/>
      <c r="UO40" s="381"/>
      <c r="UP40" s="381"/>
      <c r="UQ40" s="381"/>
      <c r="UR40" s="381"/>
      <c r="US40" s="381"/>
      <c r="UT40" s="381"/>
      <c r="UU40" s="381"/>
      <c r="UV40" s="381"/>
      <c r="UW40" s="381"/>
      <c r="UX40" s="381"/>
      <c r="UY40" s="381"/>
      <c r="UZ40" s="381"/>
      <c r="VA40" s="381"/>
      <c r="VB40" s="381"/>
      <c r="VC40" s="381"/>
      <c r="VD40" s="381"/>
      <c r="VE40" s="381"/>
      <c r="VF40" s="381"/>
      <c r="VG40" s="381"/>
      <c r="VH40" s="381"/>
      <c r="VI40" s="381"/>
      <c r="VJ40" s="381"/>
      <c r="VK40" s="381"/>
      <c r="VL40" s="381"/>
      <c r="VM40" s="381"/>
      <c r="VN40" s="381"/>
      <c r="VO40" s="381"/>
      <c r="VP40" s="381"/>
      <c r="VQ40" s="381"/>
      <c r="VR40" s="381"/>
      <c r="VS40" s="381"/>
      <c r="VT40" s="381"/>
      <c r="VU40" s="381"/>
      <c r="VV40" s="381"/>
      <c r="VW40" s="381"/>
      <c r="VX40" s="381"/>
      <c r="VY40" s="381"/>
      <c r="VZ40" s="381"/>
      <c r="WA40" s="381"/>
      <c r="WB40" s="381"/>
      <c r="WC40" s="381"/>
      <c r="WD40" s="381"/>
      <c r="WE40" s="381"/>
      <c r="WF40" s="381"/>
      <c r="WG40" s="381"/>
      <c r="WH40" s="381"/>
      <c r="WI40" s="381"/>
      <c r="WJ40" s="381"/>
      <c r="WK40" s="381"/>
      <c r="WL40" s="381"/>
      <c r="WM40" s="381"/>
      <c r="WN40" s="381"/>
      <c r="WO40" s="381"/>
      <c r="WP40" s="381"/>
      <c r="WQ40" s="381"/>
      <c r="WR40" s="381"/>
      <c r="WS40" s="381"/>
      <c r="WT40" s="381"/>
      <c r="WU40" s="381"/>
      <c r="WV40" s="381"/>
      <c r="WW40" s="381"/>
      <c r="WX40" s="381"/>
      <c r="WY40" s="381"/>
      <c r="WZ40" s="381"/>
      <c r="XA40" s="381"/>
      <c r="XB40" s="381"/>
      <c r="XC40" s="381"/>
      <c r="XD40" s="381"/>
      <c r="XE40" s="381"/>
      <c r="XF40" s="381"/>
      <c r="XG40" s="381"/>
      <c r="XH40" s="381"/>
      <c r="XI40" s="381"/>
      <c r="XJ40" s="381"/>
      <c r="XK40" s="381"/>
      <c r="XL40" s="381"/>
      <c r="XM40" s="381"/>
      <c r="XN40" s="381"/>
      <c r="XO40" s="381"/>
      <c r="XP40" s="381"/>
      <c r="XQ40" s="381"/>
      <c r="XR40" s="381"/>
      <c r="XS40" s="381"/>
      <c r="XT40" s="381"/>
      <c r="XU40" s="381"/>
      <c r="XV40" s="381"/>
      <c r="XW40" s="381"/>
      <c r="XX40" s="381"/>
      <c r="XY40" s="381"/>
      <c r="XZ40" s="381"/>
      <c r="YA40" s="381"/>
      <c r="YB40" s="381"/>
      <c r="YC40" s="381"/>
      <c r="YD40" s="381"/>
      <c r="YE40" s="381"/>
      <c r="YF40" s="381"/>
      <c r="YG40" s="381"/>
      <c r="YH40" s="381"/>
      <c r="YI40" s="381"/>
      <c r="YJ40" s="381"/>
    </row>
    <row r="41" spans="1:660" s="382" customFormat="1" ht="20.5" customHeight="1">
      <c r="A41" s="731">
        <v>7</v>
      </c>
      <c r="B41" s="732"/>
      <c r="C41" s="732">
        <f>Résultats!AG4</f>
        <v>3</v>
      </c>
      <c r="D41" s="732"/>
      <c r="E41" s="551"/>
      <c r="F41" s="733" t="str">
        <f>IF(Résultats!AG36="","",Résultats!AG36)</f>
        <v/>
      </c>
      <c r="G41" s="733"/>
      <c r="H41" s="734"/>
      <c r="I41" s="380"/>
      <c r="J41" s="731">
        <v>4</v>
      </c>
      <c r="K41" s="732"/>
      <c r="L41" s="732">
        <f>Résultats!BB4</f>
        <v>3</v>
      </c>
      <c r="M41" s="732"/>
      <c r="N41" s="551"/>
      <c r="O41" s="733" t="str">
        <f>IF(Résultats!BB36="","",Résultats!BB36)</f>
        <v/>
      </c>
      <c r="P41" s="733"/>
      <c r="Q41" s="734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381"/>
      <c r="BU41" s="381"/>
      <c r="BV41" s="381"/>
      <c r="BW41" s="381"/>
      <c r="BX41" s="381"/>
      <c r="BY41" s="381"/>
      <c r="BZ41" s="381"/>
      <c r="CA41" s="381"/>
      <c r="CB41" s="381"/>
      <c r="CC41" s="381"/>
      <c r="CD41" s="381"/>
      <c r="CE41" s="381"/>
      <c r="CF41" s="381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1"/>
      <c r="CZ41" s="381"/>
      <c r="DA41" s="381"/>
      <c r="DB41" s="381"/>
      <c r="DC41" s="381"/>
      <c r="DD41" s="381"/>
      <c r="DE41" s="381"/>
      <c r="DF41" s="381"/>
      <c r="DG41" s="381"/>
      <c r="DH41" s="381"/>
      <c r="DI41" s="381"/>
      <c r="DJ41" s="381"/>
      <c r="DK41" s="381"/>
      <c r="DL41" s="381"/>
      <c r="DM41" s="381"/>
      <c r="DN41" s="381"/>
      <c r="DO41" s="381"/>
      <c r="DP41" s="381"/>
      <c r="DQ41" s="381"/>
      <c r="DR41" s="381"/>
      <c r="DS41" s="381"/>
      <c r="DT41" s="381"/>
      <c r="DU41" s="381"/>
      <c r="DV41" s="381"/>
      <c r="DW41" s="381"/>
      <c r="DX41" s="381"/>
      <c r="DY41" s="381"/>
      <c r="DZ41" s="381"/>
      <c r="EA41" s="381"/>
      <c r="EB41" s="381"/>
      <c r="EC41" s="381"/>
      <c r="ED41" s="381"/>
      <c r="EE41" s="381"/>
      <c r="EF41" s="381"/>
      <c r="EG41" s="381"/>
      <c r="EH41" s="381"/>
      <c r="EI41" s="381"/>
      <c r="EJ41" s="381"/>
      <c r="EK41" s="381"/>
      <c r="EL41" s="381"/>
      <c r="EM41" s="381"/>
      <c r="EN41" s="381"/>
      <c r="EO41" s="381"/>
      <c r="EP41" s="381"/>
      <c r="EQ41" s="381"/>
      <c r="ER41" s="381"/>
      <c r="ES41" s="381"/>
      <c r="ET41" s="381"/>
      <c r="EU41" s="381"/>
      <c r="EV41" s="381"/>
      <c r="EW41" s="381"/>
      <c r="EX41" s="381"/>
      <c r="EY41" s="381"/>
      <c r="EZ41" s="381"/>
      <c r="FA41" s="381"/>
      <c r="FB41" s="381"/>
      <c r="FC41" s="381"/>
      <c r="FD41" s="381"/>
      <c r="FE41" s="381"/>
      <c r="FF41" s="381"/>
      <c r="FG41" s="381"/>
      <c r="FH41" s="381"/>
      <c r="FI41" s="381"/>
      <c r="FJ41" s="381"/>
      <c r="FK41" s="381"/>
      <c r="FL41" s="381"/>
      <c r="FM41" s="381"/>
      <c r="FN41" s="381"/>
      <c r="FO41" s="381"/>
      <c r="FP41" s="381"/>
      <c r="FQ41" s="381"/>
      <c r="FR41" s="381"/>
      <c r="FS41" s="381"/>
      <c r="FT41" s="381"/>
      <c r="FU41" s="381"/>
      <c r="FV41" s="381"/>
      <c r="FW41" s="381"/>
      <c r="FX41" s="381"/>
      <c r="FY41" s="381"/>
      <c r="FZ41" s="381"/>
      <c r="GA41" s="381"/>
      <c r="GB41" s="381"/>
      <c r="GC41" s="381"/>
      <c r="GD41" s="381"/>
      <c r="GE41" s="381"/>
      <c r="GF41" s="381"/>
      <c r="GG41" s="381"/>
      <c r="GH41" s="381"/>
      <c r="GI41" s="381"/>
      <c r="GJ41" s="381"/>
      <c r="GK41" s="381"/>
      <c r="GL41" s="381"/>
      <c r="GM41" s="381"/>
      <c r="GN41" s="381"/>
      <c r="GO41" s="381"/>
      <c r="GP41" s="381"/>
      <c r="GQ41" s="381"/>
      <c r="GR41" s="381"/>
      <c r="GS41" s="381"/>
      <c r="GT41" s="381"/>
      <c r="GU41" s="381"/>
      <c r="GV41" s="381"/>
      <c r="GW41" s="381"/>
      <c r="GX41" s="381"/>
      <c r="GY41" s="381"/>
      <c r="GZ41" s="381"/>
      <c r="HA41" s="381"/>
      <c r="HB41" s="381"/>
      <c r="HC41" s="381"/>
      <c r="HD41" s="381"/>
      <c r="HE41" s="381"/>
      <c r="HF41" s="381"/>
      <c r="HG41" s="381"/>
      <c r="HH41" s="381"/>
      <c r="HI41" s="381"/>
      <c r="HJ41" s="381"/>
      <c r="HK41" s="381"/>
      <c r="HL41" s="381"/>
      <c r="HM41" s="381"/>
      <c r="HN41" s="381"/>
      <c r="HO41" s="381"/>
      <c r="HP41" s="381"/>
      <c r="HQ41" s="381"/>
      <c r="HR41" s="381"/>
      <c r="HS41" s="381"/>
      <c r="HT41" s="381"/>
      <c r="HU41" s="381"/>
      <c r="HV41" s="381"/>
      <c r="HW41" s="381"/>
      <c r="HX41" s="381"/>
      <c r="HY41" s="381"/>
      <c r="HZ41" s="381"/>
      <c r="IA41" s="381"/>
      <c r="IB41" s="381"/>
      <c r="IC41" s="381"/>
      <c r="ID41" s="381"/>
      <c r="IE41" s="381"/>
      <c r="IF41" s="381"/>
      <c r="IG41" s="381"/>
      <c r="IH41" s="381"/>
      <c r="II41" s="381"/>
      <c r="IJ41" s="381"/>
      <c r="IK41" s="381"/>
      <c r="IL41" s="381"/>
      <c r="IM41" s="381"/>
      <c r="IN41" s="381"/>
      <c r="IO41" s="381"/>
      <c r="IP41" s="381"/>
      <c r="IQ41" s="381"/>
      <c r="IR41" s="381"/>
      <c r="IS41" s="381"/>
      <c r="IT41" s="381"/>
      <c r="IU41" s="381"/>
      <c r="IV41" s="381"/>
      <c r="IW41" s="381"/>
      <c r="IX41" s="381"/>
      <c r="IY41" s="381"/>
      <c r="IZ41" s="381"/>
      <c r="JA41" s="381"/>
      <c r="JB41" s="381"/>
      <c r="JC41" s="381"/>
      <c r="JD41" s="381"/>
      <c r="JE41" s="381"/>
      <c r="JF41" s="381"/>
      <c r="JG41" s="381"/>
      <c r="JH41" s="381"/>
      <c r="JI41" s="381"/>
      <c r="JJ41" s="381"/>
      <c r="JK41" s="381"/>
      <c r="JL41" s="381"/>
      <c r="JM41" s="381"/>
      <c r="JN41" s="381"/>
      <c r="JO41" s="381"/>
      <c r="JP41" s="381"/>
      <c r="JQ41" s="381"/>
      <c r="JR41" s="381"/>
      <c r="JS41" s="381"/>
      <c r="JT41" s="381"/>
      <c r="JU41" s="381"/>
      <c r="JV41" s="381"/>
      <c r="JW41" s="381"/>
      <c r="JX41" s="381"/>
      <c r="JY41" s="381"/>
      <c r="JZ41" s="381"/>
      <c r="KA41" s="381"/>
      <c r="KB41" s="381"/>
      <c r="KC41" s="381"/>
      <c r="KD41" s="381"/>
      <c r="KE41" s="381"/>
      <c r="KF41" s="381"/>
      <c r="KG41" s="381"/>
      <c r="KH41" s="381"/>
      <c r="KI41" s="381"/>
      <c r="KJ41" s="381"/>
      <c r="KK41" s="381"/>
      <c r="KL41" s="381"/>
      <c r="KM41" s="381"/>
      <c r="KN41" s="381"/>
      <c r="KO41" s="381"/>
      <c r="KP41" s="381"/>
      <c r="KQ41" s="381"/>
      <c r="KR41" s="381"/>
      <c r="KS41" s="381"/>
      <c r="KT41" s="381"/>
      <c r="KU41" s="381"/>
      <c r="KV41" s="381"/>
      <c r="KW41" s="381"/>
      <c r="KX41" s="381"/>
      <c r="KY41" s="381"/>
      <c r="KZ41" s="381"/>
      <c r="LA41" s="381"/>
      <c r="LB41" s="381"/>
      <c r="LC41" s="381"/>
      <c r="LD41" s="381"/>
      <c r="LE41" s="381"/>
      <c r="LF41" s="381"/>
      <c r="LG41" s="381"/>
      <c r="LH41" s="381"/>
      <c r="LI41" s="381"/>
      <c r="LJ41" s="381"/>
      <c r="LK41" s="381"/>
      <c r="LL41" s="381"/>
      <c r="LM41" s="381"/>
      <c r="LN41" s="381"/>
      <c r="LO41" s="381"/>
      <c r="LP41" s="381"/>
      <c r="LQ41" s="381"/>
      <c r="LR41" s="381"/>
      <c r="LS41" s="381"/>
      <c r="LT41" s="381"/>
      <c r="LU41" s="381"/>
      <c r="LV41" s="381"/>
      <c r="LW41" s="381"/>
      <c r="LX41" s="381"/>
      <c r="LY41" s="381"/>
      <c r="LZ41" s="381"/>
      <c r="MA41" s="381"/>
      <c r="MB41" s="381"/>
      <c r="MC41" s="381"/>
      <c r="MD41" s="381"/>
      <c r="ME41" s="381"/>
      <c r="MF41" s="381"/>
      <c r="MG41" s="381"/>
      <c r="MH41" s="381"/>
      <c r="MI41" s="381"/>
      <c r="MJ41" s="381"/>
      <c r="MK41" s="381"/>
      <c r="ML41" s="381"/>
      <c r="MM41" s="381"/>
      <c r="MN41" s="381"/>
      <c r="MO41" s="381"/>
      <c r="MP41" s="381"/>
      <c r="MQ41" s="381"/>
      <c r="MR41" s="381"/>
      <c r="MS41" s="381"/>
      <c r="MT41" s="381"/>
      <c r="MU41" s="381"/>
      <c r="MV41" s="381"/>
      <c r="MW41" s="381"/>
      <c r="MX41" s="381"/>
      <c r="MY41" s="381"/>
      <c r="MZ41" s="381"/>
      <c r="NA41" s="381"/>
      <c r="NB41" s="381"/>
      <c r="NC41" s="381"/>
      <c r="ND41" s="381"/>
      <c r="NE41" s="381"/>
      <c r="NF41" s="381"/>
      <c r="NG41" s="381"/>
      <c r="NH41" s="381"/>
      <c r="NI41" s="381"/>
      <c r="NJ41" s="381"/>
      <c r="NK41" s="381"/>
      <c r="NL41" s="381"/>
      <c r="NM41" s="381"/>
      <c r="NN41" s="381"/>
      <c r="NO41" s="381"/>
      <c r="NP41" s="381"/>
      <c r="NQ41" s="381"/>
      <c r="NR41" s="381"/>
      <c r="NS41" s="381"/>
      <c r="NT41" s="381"/>
      <c r="NU41" s="381"/>
      <c r="NV41" s="381"/>
      <c r="NW41" s="381"/>
      <c r="NX41" s="381"/>
      <c r="NY41" s="381"/>
      <c r="NZ41" s="381"/>
      <c r="OA41" s="381"/>
      <c r="OB41" s="381"/>
      <c r="OC41" s="381"/>
      <c r="OD41" s="381"/>
      <c r="OE41" s="381"/>
      <c r="OF41" s="381"/>
      <c r="OG41" s="381"/>
      <c r="OH41" s="381"/>
      <c r="OI41" s="381"/>
      <c r="OJ41" s="381"/>
      <c r="OK41" s="381"/>
      <c r="OL41" s="381"/>
      <c r="OM41" s="381"/>
      <c r="ON41" s="381"/>
      <c r="OO41" s="381"/>
      <c r="OP41" s="381"/>
      <c r="OQ41" s="381"/>
      <c r="OR41" s="381"/>
      <c r="OS41" s="381"/>
      <c r="OT41" s="381"/>
      <c r="OU41" s="381"/>
      <c r="OV41" s="381"/>
      <c r="OW41" s="381"/>
      <c r="OX41" s="381"/>
      <c r="OY41" s="381"/>
      <c r="OZ41" s="381"/>
      <c r="PA41" s="381"/>
      <c r="PB41" s="381"/>
      <c r="PC41" s="381"/>
      <c r="PD41" s="381"/>
      <c r="PE41" s="381"/>
      <c r="PF41" s="381"/>
      <c r="PG41" s="381"/>
      <c r="PH41" s="381"/>
      <c r="PI41" s="381"/>
      <c r="PJ41" s="381"/>
      <c r="PK41" s="381"/>
      <c r="PL41" s="381"/>
      <c r="PM41" s="381"/>
      <c r="PN41" s="381"/>
      <c r="PO41" s="381"/>
      <c r="PP41" s="381"/>
      <c r="PQ41" s="381"/>
      <c r="PR41" s="381"/>
      <c r="PS41" s="381"/>
      <c r="PT41" s="381"/>
      <c r="PU41" s="381"/>
      <c r="PV41" s="381"/>
      <c r="PW41" s="381"/>
      <c r="PX41" s="381"/>
      <c r="PY41" s="381"/>
      <c r="PZ41" s="381"/>
      <c r="QA41" s="381"/>
      <c r="QB41" s="381"/>
      <c r="QC41" s="381"/>
      <c r="QD41" s="381"/>
      <c r="QE41" s="381"/>
      <c r="QF41" s="381"/>
      <c r="QG41" s="381"/>
      <c r="QH41" s="381"/>
      <c r="QI41" s="381"/>
      <c r="QJ41" s="381"/>
      <c r="QK41" s="381"/>
      <c r="QL41" s="381"/>
      <c r="QM41" s="381"/>
      <c r="QN41" s="381"/>
      <c r="QO41" s="381"/>
      <c r="QP41" s="381"/>
      <c r="QQ41" s="381"/>
      <c r="QR41" s="381"/>
      <c r="QS41" s="381"/>
      <c r="QT41" s="381"/>
      <c r="QU41" s="381"/>
      <c r="QV41" s="381"/>
      <c r="QW41" s="381"/>
      <c r="QX41" s="381"/>
      <c r="QY41" s="381"/>
      <c r="QZ41" s="381"/>
      <c r="RA41" s="381"/>
      <c r="RB41" s="381"/>
      <c r="RC41" s="381"/>
      <c r="RD41" s="381"/>
      <c r="RE41" s="381"/>
      <c r="RF41" s="381"/>
      <c r="RG41" s="381"/>
      <c r="RH41" s="381"/>
      <c r="RI41" s="381"/>
      <c r="RJ41" s="381"/>
      <c r="RK41" s="381"/>
      <c r="RL41" s="381"/>
      <c r="RM41" s="381"/>
      <c r="RN41" s="381"/>
      <c r="RO41" s="381"/>
      <c r="RP41" s="381"/>
      <c r="RQ41" s="381"/>
      <c r="RR41" s="381"/>
      <c r="RS41" s="381"/>
      <c r="RT41" s="381"/>
      <c r="RU41" s="381"/>
      <c r="RV41" s="381"/>
      <c r="RW41" s="381"/>
      <c r="RX41" s="381"/>
      <c r="RY41" s="381"/>
      <c r="RZ41" s="381"/>
      <c r="SA41" s="381"/>
      <c r="SB41" s="381"/>
      <c r="SC41" s="381"/>
      <c r="SD41" s="381"/>
      <c r="SE41" s="381"/>
      <c r="SF41" s="381"/>
      <c r="SG41" s="381"/>
      <c r="SH41" s="381"/>
      <c r="SI41" s="381"/>
      <c r="SJ41" s="381"/>
      <c r="SK41" s="381"/>
      <c r="SL41" s="381"/>
      <c r="SM41" s="381"/>
      <c r="SN41" s="381"/>
      <c r="SO41" s="381"/>
      <c r="SP41" s="381"/>
      <c r="SQ41" s="381"/>
      <c r="SR41" s="381"/>
      <c r="SS41" s="381"/>
      <c r="ST41" s="381"/>
      <c r="SU41" s="381"/>
      <c r="SV41" s="381"/>
      <c r="SW41" s="381"/>
      <c r="SX41" s="381"/>
      <c r="SY41" s="381"/>
      <c r="SZ41" s="381"/>
      <c r="TA41" s="381"/>
      <c r="TB41" s="381"/>
      <c r="TC41" s="381"/>
      <c r="TD41" s="381"/>
      <c r="TE41" s="381"/>
      <c r="TF41" s="381"/>
      <c r="TG41" s="381"/>
      <c r="TH41" s="381"/>
      <c r="TI41" s="381"/>
      <c r="TJ41" s="381"/>
      <c r="TK41" s="381"/>
      <c r="TL41" s="381"/>
      <c r="TM41" s="381"/>
      <c r="TN41" s="381"/>
      <c r="TO41" s="381"/>
      <c r="TP41" s="381"/>
      <c r="TQ41" s="381"/>
      <c r="TR41" s="381"/>
      <c r="TS41" s="381"/>
      <c r="TT41" s="381"/>
      <c r="TU41" s="381"/>
      <c r="TV41" s="381"/>
      <c r="TW41" s="381"/>
      <c r="TX41" s="381"/>
      <c r="TY41" s="381"/>
      <c r="TZ41" s="381"/>
      <c r="UA41" s="381"/>
      <c r="UB41" s="381"/>
      <c r="UC41" s="381"/>
      <c r="UD41" s="381"/>
      <c r="UE41" s="381"/>
      <c r="UF41" s="381"/>
      <c r="UG41" s="381"/>
      <c r="UH41" s="381"/>
      <c r="UI41" s="381"/>
      <c r="UJ41" s="381"/>
      <c r="UK41" s="381"/>
      <c r="UL41" s="381"/>
      <c r="UM41" s="381"/>
      <c r="UN41" s="381"/>
      <c r="UO41" s="381"/>
      <c r="UP41" s="381"/>
      <c r="UQ41" s="381"/>
      <c r="UR41" s="381"/>
      <c r="US41" s="381"/>
      <c r="UT41" s="381"/>
      <c r="UU41" s="381"/>
      <c r="UV41" s="381"/>
      <c r="UW41" s="381"/>
      <c r="UX41" s="381"/>
      <c r="UY41" s="381"/>
      <c r="UZ41" s="381"/>
      <c r="VA41" s="381"/>
      <c r="VB41" s="381"/>
      <c r="VC41" s="381"/>
      <c r="VD41" s="381"/>
      <c r="VE41" s="381"/>
      <c r="VF41" s="381"/>
      <c r="VG41" s="381"/>
      <c r="VH41" s="381"/>
      <c r="VI41" s="381"/>
      <c r="VJ41" s="381"/>
      <c r="VK41" s="381"/>
      <c r="VL41" s="381"/>
      <c r="VM41" s="381"/>
      <c r="VN41" s="381"/>
      <c r="VO41" s="381"/>
      <c r="VP41" s="381"/>
      <c r="VQ41" s="381"/>
      <c r="VR41" s="381"/>
      <c r="VS41" s="381"/>
      <c r="VT41" s="381"/>
      <c r="VU41" s="381"/>
      <c r="VV41" s="381"/>
      <c r="VW41" s="381"/>
      <c r="VX41" s="381"/>
      <c r="VY41" s="381"/>
      <c r="VZ41" s="381"/>
      <c r="WA41" s="381"/>
      <c r="WB41" s="381"/>
      <c r="WC41" s="381"/>
      <c r="WD41" s="381"/>
      <c r="WE41" s="381"/>
      <c r="WF41" s="381"/>
      <c r="WG41" s="381"/>
      <c r="WH41" s="381"/>
      <c r="WI41" s="381"/>
      <c r="WJ41" s="381"/>
      <c r="WK41" s="381"/>
      <c r="WL41" s="381"/>
      <c r="WM41" s="381"/>
      <c r="WN41" s="381"/>
      <c r="WO41" s="381"/>
      <c r="WP41" s="381"/>
      <c r="WQ41" s="381"/>
      <c r="WR41" s="381"/>
      <c r="WS41" s="381"/>
      <c r="WT41" s="381"/>
      <c r="WU41" s="381"/>
      <c r="WV41" s="381"/>
      <c r="WW41" s="381"/>
      <c r="WX41" s="381"/>
      <c r="WY41" s="381"/>
      <c r="WZ41" s="381"/>
      <c r="XA41" s="381"/>
      <c r="XB41" s="381"/>
      <c r="XC41" s="381"/>
      <c r="XD41" s="381"/>
      <c r="XE41" s="381"/>
      <c r="XF41" s="381"/>
      <c r="XG41" s="381"/>
      <c r="XH41" s="381"/>
      <c r="XI41" s="381"/>
      <c r="XJ41" s="381"/>
      <c r="XK41" s="381"/>
      <c r="XL41" s="381"/>
      <c r="XM41" s="381"/>
      <c r="XN41" s="381"/>
      <c r="XO41" s="381"/>
      <c r="XP41" s="381"/>
      <c r="XQ41" s="381"/>
      <c r="XR41" s="381"/>
      <c r="XS41" s="381"/>
      <c r="XT41" s="381"/>
      <c r="XU41" s="381"/>
      <c r="XV41" s="381"/>
      <c r="XW41" s="381"/>
      <c r="XX41" s="381"/>
      <c r="XY41" s="381"/>
      <c r="XZ41" s="381"/>
      <c r="YA41" s="381"/>
      <c r="YB41" s="381"/>
      <c r="YC41" s="381"/>
      <c r="YD41" s="381"/>
      <c r="YE41" s="381"/>
      <c r="YF41" s="381"/>
      <c r="YG41" s="381"/>
      <c r="YH41" s="381"/>
      <c r="YI41" s="381"/>
      <c r="YJ41" s="381"/>
    </row>
    <row r="42" spans="1:660" s="382" customFormat="1" ht="20.5" customHeight="1">
      <c r="A42" s="735">
        <v>8</v>
      </c>
      <c r="B42" s="736"/>
      <c r="C42" s="736">
        <f>Résultats!AH4</f>
        <v>1</v>
      </c>
      <c r="D42" s="736"/>
      <c r="E42" s="554"/>
      <c r="F42" s="729" t="str">
        <f>IF(Résultats!AH36="","",Résultats!AH36)</f>
        <v/>
      </c>
      <c r="G42" s="729"/>
      <c r="H42" s="730"/>
      <c r="I42" s="380"/>
      <c r="J42" s="735">
        <v>6</v>
      </c>
      <c r="K42" s="736"/>
      <c r="L42" s="736">
        <f>Résultats!BC4</f>
        <v>2</v>
      </c>
      <c r="M42" s="736"/>
      <c r="N42" s="554"/>
      <c r="O42" s="729" t="str">
        <f>IF(Résultats!BC36="","",Résultats!BC36)</f>
        <v/>
      </c>
      <c r="P42" s="729"/>
      <c r="Q42" s="730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381"/>
      <c r="AH42" s="381"/>
      <c r="AI42" s="381"/>
      <c r="AJ42" s="381"/>
      <c r="AK42" s="381"/>
      <c r="AL42" s="381"/>
      <c r="AM42" s="381"/>
      <c r="AN42" s="381"/>
      <c r="AO42" s="381"/>
      <c r="AP42" s="381"/>
      <c r="AQ42" s="381"/>
      <c r="AR42" s="381"/>
      <c r="AS42" s="381"/>
      <c r="AT42" s="381"/>
      <c r="AU42" s="381"/>
      <c r="AV42" s="381"/>
      <c r="AW42" s="381"/>
      <c r="AX42" s="381"/>
      <c r="AY42" s="381"/>
      <c r="AZ42" s="381"/>
      <c r="BA42" s="381"/>
      <c r="BB42" s="381"/>
      <c r="BC42" s="381"/>
      <c r="BD42" s="381"/>
      <c r="BE42" s="381"/>
      <c r="BF42" s="381"/>
      <c r="BG42" s="381"/>
      <c r="BH42" s="381"/>
      <c r="BI42" s="381"/>
      <c r="BJ42" s="381"/>
      <c r="BK42" s="381"/>
      <c r="BL42" s="381"/>
      <c r="BM42" s="381"/>
      <c r="BN42" s="381"/>
      <c r="BO42" s="381"/>
      <c r="BP42" s="381"/>
      <c r="BQ42" s="381"/>
      <c r="BR42" s="381"/>
      <c r="BS42" s="381"/>
      <c r="BT42" s="381"/>
      <c r="BU42" s="381"/>
      <c r="BV42" s="381"/>
      <c r="BW42" s="381"/>
      <c r="BX42" s="381"/>
      <c r="BY42" s="381"/>
      <c r="BZ42" s="381"/>
      <c r="CA42" s="381"/>
      <c r="CB42" s="381"/>
      <c r="CC42" s="381"/>
      <c r="CD42" s="381"/>
      <c r="CE42" s="381"/>
      <c r="CF42" s="381"/>
      <c r="CG42" s="381"/>
      <c r="CH42" s="381"/>
      <c r="CI42" s="381"/>
      <c r="CJ42" s="381"/>
      <c r="CK42" s="381"/>
      <c r="CL42" s="381"/>
      <c r="CM42" s="381"/>
      <c r="CN42" s="381"/>
      <c r="CO42" s="381"/>
      <c r="CP42" s="381"/>
      <c r="CQ42" s="381"/>
      <c r="CR42" s="381"/>
      <c r="CS42" s="381"/>
      <c r="CT42" s="381"/>
      <c r="CU42" s="381"/>
      <c r="CV42" s="381"/>
      <c r="CW42" s="381"/>
      <c r="CX42" s="381"/>
      <c r="CY42" s="381"/>
      <c r="CZ42" s="381"/>
      <c r="DA42" s="381"/>
      <c r="DB42" s="381"/>
      <c r="DC42" s="381"/>
      <c r="DD42" s="381"/>
      <c r="DE42" s="381"/>
      <c r="DF42" s="381"/>
      <c r="DG42" s="381"/>
      <c r="DH42" s="381"/>
      <c r="DI42" s="381"/>
      <c r="DJ42" s="381"/>
      <c r="DK42" s="381"/>
      <c r="DL42" s="381"/>
      <c r="DM42" s="381"/>
      <c r="DN42" s="381"/>
      <c r="DO42" s="381"/>
      <c r="DP42" s="381"/>
      <c r="DQ42" s="381"/>
      <c r="DR42" s="381"/>
      <c r="DS42" s="381"/>
      <c r="DT42" s="381"/>
      <c r="DU42" s="381"/>
      <c r="DV42" s="381"/>
      <c r="DW42" s="381"/>
      <c r="DX42" s="381"/>
      <c r="DY42" s="381"/>
      <c r="DZ42" s="381"/>
      <c r="EA42" s="381"/>
      <c r="EB42" s="381"/>
      <c r="EC42" s="381"/>
      <c r="ED42" s="381"/>
      <c r="EE42" s="381"/>
      <c r="EF42" s="381"/>
      <c r="EG42" s="381"/>
      <c r="EH42" s="381"/>
      <c r="EI42" s="381"/>
      <c r="EJ42" s="381"/>
      <c r="EK42" s="381"/>
      <c r="EL42" s="381"/>
      <c r="EM42" s="381"/>
      <c r="EN42" s="381"/>
      <c r="EO42" s="381"/>
      <c r="EP42" s="381"/>
      <c r="EQ42" s="381"/>
      <c r="ER42" s="381"/>
      <c r="ES42" s="381"/>
      <c r="ET42" s="381"/>
      <c r="EU42" s="381"/>
      <c r="EV42" s="381"/>
      <c r="EW42" s="381"/>
      <c r="EX42" s="381"/>
      <c r="EY42" s="381"/>
      <c r="EZ42" s="381"/>
      <c r="FA42" s="381"/>
      <c r="FB42" s="381"/>
      <c r="FC42" s="381"/>
      <c r="FD42" s="381"/>
      <c r="FE42" s="381"/>
      <c r="FF42" s="381"/>
      <c r="FG42" s="381"/>
      <c r="FH42" s="381"/>
      <c r="FI42" s="381"/>
      <c r="FJ42" s="381"/>
      <c r="FK42" s="381"/>
      <c r="FL42" s="381"/>
      <c r="FM42" s="381"/>
      <c r="FN42" s="381"/>
      <c r="FO42" s="381"/>
      <c r="FP42" s="381"/>
      <c r="FQ42" s="381"/>
      <c r="FR42" s="381"/>
      <c r="FS42" s="381"/>
      <c r="FT42" s="381"/>
      <c r="FU42" s="381"/>
      <c r="FV42" s="381"/>
      <c r="FW42" s="381"/>
      <c r="FX42" s="381"/>
      <c r="FY42" s="381"/>
      <c r="FZ42" s="381"/>
      <c r="GA42" s="381"/>
      <c r="GB42" s="381"/>
      <c r="GC42" s="381"/>
      <c r="GD42" s="381"/>
      <c r="GE42" s="381"/>
      <c r="GF42" s="381"/>
      <c r="GG42" s="381"/>
      <c r="GH42" s="381"/>
      <c r="GI42" s="381"/>
      <c r="GJ42" s="381"/>
      <c r="GK42" s="381"/>
      <c r="GL42" s="381"/>
      <c r="GM42" s="381"/>
      <c r="GN42" s="381"/>
      <c r="GO42" s="381"/>
      <c r="GP42" s="381"/>
      <c r="GQ42" s="381"/>
      <c r="GR42" s="381"/>
      <c r="GS42" s="381"/>
      <c r="GT42" s="381"/>
      <c r="GU42" s="381"/>
      <c r="GV42" s="381"/>
      <c r="GW42" s="381"/>
      <c r="GX42" s="381"/>
      <c r="GY42" s="381"/>
      <c r="GZ42" s="381"/>
      <c r="HA42" s="381"/>
      <c r="HB42" s="381"/>
      <c r="HC42" s="381"/>
      <c r="HD42" s="381"/>
      <c r="HE42" s="381"/>
      <c r="HF42" s="381"/>
      <c r="HG42" s="381"/>
      <c r="HH42" s="381"/>
      <c r="HI42" s="381"/>
      <c r="HJ42" s="381"/>
      <c r="HK42" s="381"/>
      <c r="HL42" s="381"/>
      <c r="HM42" s="381"/>
      <c r="HN42" s="381"/>
      <c r="HO42" s="381"/>
      <c r="HP42" s="381"/>
      <c r="HQ42" s="381"/>
      <c r="HR42" s="381"/>
      <c r="HS42" s="381"/>
      <c r="HT42" s="381"/>
      <c r="HU42" s="381"/>
      <c r="HV42" s="381"/>
      <c r="HW42" s="381"/>
      <c r="HX42" s="381"/>
      <c r="HY42" s="381"/>
      <c r="HZ42" s="381"/>
      <c r="IA42" s="381"/>
      <c r="IB42" s="381"/>
      <c r="IC42" s="381"/>
      <c r="ID42" s="381"/>
      <c r="IE42" s="381"/>
      <c r="IF42" s="381"/>
      <c r="IG42" s="381"/>
      <c r="IH42" s="381"/>
      <c r="II42" s="381"/>
      <c r="IJ42" s="381"/>
      <c r="IK42" s="381"/>
      <c r="IL42" s="381"/>
      <c r="IM42" s="381"/>
      <c r="IN42" s="381"/>
      <c r="IO42" s="381"/>
      <c r="IP42" s="381"/>
      <c r="IQ42" s="381"/>
      <c r="IR42" s="381"/>
      <c r="IS42" s="381"/>
      <c r="IT42" s="381"/>
      <c r="IU42" s="381"/>
      <c r="IV42" s="381"/>
      <c r="IW42" s="381"/>
      <c r="IX42" s="381"/>
      <c r="IY42" s="381"/>
      <c r="IZ42" s="381"/>
      <c r="JA42" s="381"/>
      <c r="JB42" s="381"/>
      <c r="JC42" s="381"/>
      <c r="JD42" s="381"/>
      <c r="JE42" s="381"/>
      <c r="JF42" s="381"/>
      <c r="JG42" s="381"/>
      <c r="JH42" s="381"/>
      <c r="JI42" s="381"/>
      <c r="JJ42" s="381"/>
      <c r="JK42" s="381"/>
      <c r="JL42" s="381"/>
      <c r="JM42" s="381"/>
      <c r="JN42" s="381"/>
      <c r="JO42" s="381"/>
      <c r="JP42" s="381"/>
      <c r="JQ42" s="381"/>
      <c r="JR42" s="381"/>
      <c r="JS42" s="381"/>
      <c r="JT42" s="381"/>
      <c r="JU42" s="381"/>
      <c r="JV42" s="381"/>
      <c r="JW42" s="381"/>
      <c r="JX42" s="381"/>
      <c r="JY42" s="381"/>
      <c r="JZ42" s="381"/>
      <c r="KA42" s="381"/>
      <c r="KB42" s="381"/>
      <c r="KC42" s="381"/>
      <c r="KD42" s="381"/>
      <c r="KE42" s="381"/>
      <c r="KF42" s="381"/>
      <c r="KG42" s="381"/>
      <c r="KH42" s="381"/>
      <c r="KI42" s="381"/>
      <c r="KJ42" s="381"/>
      <c r="KK42" s="381"/>
      <c r="KL42" s="381"/>
      <c r="KM42" s="381"/>
      <c r="KN42" s="381"/>
      <c r="KO42" s="381"/>
      <c r="KP42" s="381"/>
      <c r="KQ42" s="381"/>
      <c r="KR42" s="381"/>
      <c r="KS42" s="381"/>
      <c r="KT42" s="381"/>
      <c r="KU42" s="381"/>
      <c r="KV42" s="381"/>
      <c r="KW42" s="381"/>
      <c r="KX42" s="381"/>
      <c r="KY42" s="381"/>
      <c r="KZ42" s="381"/>
      <c r="LA42" s="381"/>
      <c r="LB42" s="381"/>
      <c r="LC42" s="381"/>
      <c r="LD42" s="381"/>
      <c r="LE42" s="381"/>
      <c r="LF42" s="381"/>
      <c r="LG42" s="381"/>
      <c r="LH42" s="381"/>
      <c r="LI42" s="381"/>
      <c r="LJ42" s="381"/>
      <c r="LK42" s="381"/>
      <c r="LL42" s="381"/>
      <c r="LM42" s="381"/>
      <c r="LN42" s="381"/>
      <c r="LO42" s="381"/>
      <c r="LP42" s="381"/>
      <c r="LQ42" s="381"/>
      <c r="LR42" s="381"/>
      <c r="LS42" s="381"/>
      <c r="LT42" s="381"/>
      <c r="LU42" s="381"/>
      <c r="LV42" s="381"/>
      <c r="LW42" s="381"/>
      <c r="LX42" s="381"/>
      <c r="LY42" s="381"/>
      <c r="LZ42" s="381"/>
      <c r="MA42" s="381"/>
      <c r="MB42" s="381"/>
      <c r="MC42" s="381"/>
      <c r="MD42" s="381"/>
      <c r="ME42" s="381"/>
      <c r="MF42" s="381"/>
      <c r="MG42" s="381"/>
      <c r="MH42" s="381"/>
      <c r="MI42" s="381"/>
      <c r="MJ42" s="381"/>
      <c r="MK42" s="381"/>
      <c r="ML42" s="381"/>
      <c r="MM42" s="381"/>
      <c r="MN42" s="381"/>
      <c r="MO42" s="381"/>
      <c r="MP42" s="381"/>
      <c r="MQ42" s="381"/>
      <c r="MR42" s="381"/>
      <c r="MS42" s="381"/>
      <c r="MT42" s="381"/>
      <c r="MU42" s="381"/>
      <c r="MV42" s="381"/>
      <c r="MW42" s="381"/>
      <c r="MX42" s="381"/>
      <c r="MY42" s="381"/>
      <c r="MZ42" s="381"/>
      <c r="NA42" s="381"/>
      <c r="NB42" s="381"/>
      <c r="NC42" s="381"/>
      <c r="ND42" s="381"/>
      <c r="NE42" s="381"/>
      <c r="NF42" s="381"/>
      <c r="NG42" s="381"/>
      <c r="NH42" s="381"/>
      <c r="NI42" s="381"/>
      <c r="NJ42" s="381"/>
      <c r="NK42" s="381"/>
      <c r="NL42" s="381"/>
      <c r="NM42" s="381"/>
      <c r="NN42" s="381"/>
      <c r="NO42" s="381"/>
      <c r="NP42" s="381"/>
      <c r="NQ42" s="381"/>
      <c r="NR42" s="381"/>
      <c r="NS42" s="381"/>
      <c r="NT42" s="381"/>
      <c r="NU42" s="381"/>
      <c r="NV42" s="381"/>
      <c r="NW42" s="381"/>
      <c r="NX42" s="381"/>
      <c r="NY42" s="381"/>
      <c r="NZ42" s="381"/>
      <c r="OA42" s="381"/>
      <c r="OB42" s="381"/>
      <c r="OC42" s="381"/>
      <c r="OD42" s="381"/>
      <c r="OE42" s="381"/>
      <c r="OF42" s="381"/>
      <c r="OG42" s="381"/>
      <c r="OH42" s="381"/>
      <c r="OI42" s="381"/>
      <c r="OJ42" s="381"/>
      <c r="OK42" s="381"/>
      <c r="OL42" s="381"/>
      <c r="OM42" s="381"/>
      <c r="ON42" s="381"/>
      <c r="OO42" s="381"/>
      <c r="OP42" s="381"/>
      <c r="OQ42" s="381"/>
      <c r="OR42" s="381"/>
      <c r="OS42" s="381"/>
      <c r="OT42" s="381"/>
      <c r="OU42" s="381"/>
      <c r="OV42" s="381"/>
      <c r="OW42" s="381"/>
      <c r="OX42" s="381"/>
      <c r="OY42" s="381"/>
      <c r="OZ42" s="381"/>
      <c r="PA42" s="381"/>
      <c r="PB42" s="381"/>
      <c r="PC42" s="381"/>
      <c r="PD42" s="381"/>
      <c r="PE42" s="381"/>
      <c r="PF42" s="381"/>
      <c r="PG42" s="381"/>
      <c r="PH42" s="381"/>
      <c r="PI42" s="381"/>
      <c r="PJ42" s="381"/>
      <c r="PK42" s="381"/>
      <c r="PL42" s="381"/>
      <c r="PM42" s="381"/>
      <c r="PN42" s="381"/>
      <c r="PO42" s="381"/>
      <c r="PP42" s="381"/>
      <c r="PQ42" s="381"/>
      <c r="PR42" s="381"/>
      <c r="PS42" s="381"/>
      <c r="PT42" s="381"/>
      <c r="PU42" s="381"/>
      <c r="PV42" s="381"/>
      <c r="PW42" s="381"/>
      <c r="PX42" s="381"/>
      <c r="PY42" s="381"/>
      <c r="PZ42" s="381"/>
      <c r="QA42" s="381"/>
      <c r="QB42" s="381"/>
      <c r="QC42" s="381"/>
      <c r="QD42" s="381"/>
      <c r="QE42" s="381"/>
      <c r="QF42" s="381"/>
      <c r="QG42" s="381"/>
      <c r="QH42" s="381"/>
      <c r="QI42" s="381"/>
      <c r="QJ42" s="381"/>
      <c r="QK42" s="381"/>
      <c r="QL42" s="381"/>
      <c r="QM42" s="381"/>
      <c r="QN42" s="381"/>
      <c r="QO42" s="381"/>
      <c r="QP42" s="381"/>
      <c r="QQ42" s="381"/>
      <c r="QR42" s="381"/>
      <c r="QS42" s="381"/>
      <c r="QT42" s="381"/>
      <c r="QU42" s="381"/>
      <c r="QV42" s="381"/>
      <c r="QW42" s="381"/>
      <c r="QX42" s="381"/>
      <c r="QY42" s="381"/>
      <c r="QZ42" s="381"/>
      <c r="RA42" s="381"/>
      <c r="RB42" s="381"/>
      <c r="RC42" s="381"/>
      <c r="RD42" s="381"/>
      <c r="RE42" s="381"/>
      <c r="RF42" s="381"/>
      <c r="RG42" s="381"/>
      <c r="RH42" s="381"/>
      <c r="RI42" s="381"/>
      <c r="RJ42" s="381"/>
      <c r="RK42" s="381"/>
      <c r="RL42" s="381"/>
      <c r="RM42" s="381"/>
      <c r="RN42" s="381"/>
      <c r="RO42" s="381"/>
      <c r="RP42" s="381"/>
      <c r="RQ42" s="381"/>
      <c r="RR42" s="381"/>
      <c r="RS42" s="381"/>
      <c r="RT42" s="381"/>
      <c r="RU42" s="381"/>
      <c r="RV42" s="381"/>
      <c r="RW42" s="381"/>
      <c r="RX42" s="381"/>
      <c r="RY42" s="381"/>
      <c r="RZ42" s="381"/>
      <c r="SA42" s="381"/>
      <c r="SB42" s="381"/>
      <c r="SC42" s="381"/>
      <c r="SD42" s="381"/>
      <c r="SE42" s="381"/>
      <c r="SF42" s="381"/>
      <c r="SG42" s="381"/>
      <c r="SH42" s="381"/>
      <c r="SI42" s="381"/>
      <c r="SJ42" s="381"/>
      <c r="SK42" s="381"/>
      <c r="SL42" s="381"/>
      <c r="SM42" s="381"/>
      <c r="SN42" s="381"/>
      <c r="SO42" s="381"/>
      <c r="SP42" s="381"/>
      <c r="SQ42" s="381"/>
      <c r="SR42" s="381"/>
      <c r="SS42" s="381"/>
      <c r="ST42" s="381"/>
      <c r="SU42" s="381"/>
      <c r="SV42" s="381"/>
      <c r="SW42" s="381"/>
      <c r="SX42" s="381"/>
      <c r="SY42" s="381"/>
      <c r="SZ42" s="381"/>
      <c r="TA42" s="381"/>
      <c r="TB42" s="381"/>
      <c r="TC42" s="381"/>
      <c r="TD42" s="381"/>
      <c r="TE42" s="381"/>
      <c r="TF42" s="381"/>
      <c r="TG42" s="381"/>
      <c r="TH42" s="381"/>
      <c r="TI42" s="381"/>
      <c r="TJ42" s="381"/>
      <c r="TK42" s="381"/>
      <c r="TL42" s="381"/>
      <c r="TM42" s="381"/>
      <c r="TN42" s="381"/>
      <c r="TO42" s="381"/>
      <c r="TP42" s="381"/>
      <c r="TQ42" s="381"/>
      <c r="TR42" s="381"/>
      <c r="TS42" s="381"/>
      <c r="TT42" s="381"/>
      <c r="TU42" s="381"/>
      <c r="TV42" s="381"/>
      <c r="TW42" s="381"/>
      <c r="TX42" s="381"/>
      <c r="TY42" s="381"/>
      <c r="TZ42" s="381"/>
      <c r="UA42" s="381"/>
      <c r="UB42" s="381"/>
      <c r="UC42" s="381"/>
      <c r="UD42" s="381"/>
      <c r="UE42" s="381"/>
      <c r="UF42" s="381"/>
      <c r="UG42" s="381"/>
      <c r="UH42" s="381"/>
      <c r="UI42" s="381"/>
      <c r="UJ42" s="381"/>
      <c r="UK42" s="381"/>
      <c r="UL42" s="381"/>
      <c r="UM42" s="381"/>
      <c r="UN42" s="381"/>
      <c r="UO42" s="381"/>
      <c r="UP42" s="381"/>
      <c r="UQ42" s="381"/>
      <c r="UR42" s="381"/>
      <c r="US42" s="381"/>
      <c r="UT42" s="381"/>
      <c r="UU42" s="381"/>
      <c r="UV42" s="381"/>
      <c r="UW42" s="381"/>
      <c r="UX42" s="381"/>
      <c r="UY42" s="381"/>
      <c r="UZ42" s="381"/>
      <c r="VA42" s="381"/>
      <c r="VB42" s="381"/>
      <c r="VC42" s="381"/>
      <c r="VD42" s="381"/>
      <c r="VE42" s="381"/>
      <c r="VF42" s="381"/>
      <c r="VG42" s="381"/>
      <c r="VH42" s="381"/>
      <c r="VI42" s="381"/>
      <c r="VJ42" s="381"/>
      <c r="VK42" s="381"/>
      <c r="VL42" s="381"/>
      <c r="VM42" s="381"/>
      <c r="VN42" s="381"/>
      <c r="VO42" s="381"/>
      <c r="VP42" s="381"/>
      <c r="VQ42" s="381"/>
      <c r="VR42" s="381"/>
      <c r="VS42" s="381"/>
      <c r="VT42" s="381"/>
      <c r="VU42" s="381"/>
      <c r="VV42" s="381"/>
      <c r="VW42" s="381"/>
      <c r="VX42" s="381"/>
      <c r="VY42" s="381"/>
      <c r="VZ42" s="381"/>
      <c r="WA42" s="381"/>
      <c r="WB42" s="381"/>
      <c r="WC42" s="381"/>
      <c r="WD42" s="381"/>
      <c r="WE42" s="381"/>
      <c r="WF42" s="381"/>
      <c r="WG42" s="381"/>
      <c r="WH42" s="381"/>
      <c r="WI42" s="381"/>
      <c r="WJ42" s="381"/>
      <c r="WK42" s="381"/>
      <c r="WL42" s="381"/>
      <c r="WM42" s="381"/>
      <c r="WN42" s="381"/>
      <c r="WO42" s="381"/>
      <c r="WP42" s="381"/>
      <c r="WQ42" s="381"/>
      <c r="WR42" s="381"/>
      <c r="WS42" s="381"/>
      <c r="WT42" s="381"/>
      <c r="WU42" s="381"/>
      <c r="WV42" s="381"/>
      <c r="WW42" s="381"/>
      <c r="WX42" s="381"/>
      <c r="WY42" s="381"/>
      <c r="WZ42" s="381"/>
      <c r="XA42" s="381"/>
      <c r="XB42" s="381"/>
      <c r="XC42" s="381"/>
      <c r="XD42" s="381"/>
      <c r="XE42" s="381"/>
      <c r="XF42" s="381"/>
      <c r="XG42" s="381"/>
      <c r="XH42" s="381"/>
      <c r="XI42" s="381"/>
      <c r="XJ42" s="381"/>
      <c r="XK42" s="381"/>
      <c r="XL42" s="381"/>
      <c r="XM42" s="381"/>
      <c r="XN42" s="381"/>
      <c r="XO42" s="381"/>
      <c r="XP42" s="381"/>
      <c r="XQ42" s="381"/>
      <c r="XR42" s="381"/>
      <c r="XS42" s="381"/>
      <c r="XT42" s="381"/>
      <c r="XU42" s="381"/>
      <c r="XV42" s="381"/>
      <c r="XW42" s="381"/>
      <c r="XX42" s="381"/>
      <c r="XY42" s="381"/>
      <c r="XZ42" s="381"/>
      <c r="YA42" s="381"/>
      <c r="YB42" s="381"/>
      <c r="YC42" s="381"/>
      <c r="YD42" s="381"/>
      <c r="YE42" s="381"/>
      <c r="YF42" s="381"/>
      <c r="YG42" s="381"/>
      <c r="YH42" s="381"/>
      <c r="YI42" s="381"/>
      <c r="YJ42" s="381"/>
    </row>
    <row r="43" spans="1:660" s="382" customFormat="1" ht="20.5" customHeight="1">
      <c r="A43" s="731">
        <v>9</v>
      </c>
      <c r="B43" s="732"/>
      <c r="C43" s="732">
        <f>Résultats!AI4</f>
        <v>1</v>
      </c>
      <c r="D43" s="732"/>
      <c r="E43" s="551"/>
      <c r="F43" s="737" t="str">
        <f>IF(Résultats!AI36="","",Résultats!AI36)</f>
        <v/>
      </c>
      <c r="G43" s="737"/>
      <c r="H43" s="738"/>
      <c r="I43" s="380"/>
      <c r="J43" s="731">
        <v>7</v>
      </c>
      <c r="K43" s="732"/>
      <c r="L43" s="732">
        <f>Résultats!BD4</f>
        <v>4</v>
      </c>
      <c r="M43" s="732"/>
      <c r="N43" s="551"/>
      <c r="O43" s="737" t="str">
        <f>IF(Résultats!BD36="","",Résultats!BD36)</f>
        <v/>
      </c>
      <c r="P43" s="737"/>
      <c r="Q43" s="738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1"/>
      <c r="AW43" s="381"/>
      <c r="AX43" s="381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381"/>
      <c r="BV43" s="381"/>
      <c r="BW43" s="381"/>
      <c r="BX43" s="381"/>
      <c r="BY43" s="381"/>
      <c r="BZ43" s="381"/>
      <c r="CA43" s="381"/>
      <c r="CB43" s="381"/>
      <c r="CC43" s="381"/>
      <c r="CD43" s="381"/>
      <c r="CE43" s="381"/>
      <c r="CF43" s="38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1"/>
      <c r="CZ43" s="381"/>
      <c r="DA43" s="381"/>
      <c r="DB43" s="381"/>
      <c r="DC43" s="381"/>
      <c r="DD43" s="381"/>
      <c r="DE43" s="381"/>
      <c r="DF43" s="381"/>
      <c r="DG43" s="381"/>
      <c r="DH43" s="381"/>
      <c r="DI43" s="381"/>
      <c r="DJ43" s="381"/>
      <c r="DK43" s="381"/>
      <c r="DL43" s="381"/>
      <c r="DM43" s="381"/>
      <c r="DN43" s="381"/>
      <c r="DO43" s="381"/>
      <c r="DP43" s="381"/>
      <c r="DQ43" s="381"/>
      <c r="DR43" s="381"/>
      <c r="DS43" s="381"/>
      <c r="DT43" s="381"/>
      <c r="DU43" s="381"/>
      <c r="DV43" s="381"/>
      <c r="DW43" s="381"/>
      <c r="DX43" s="381"/>
      <c r="DY43" s="381"/>
      <c r="DZ43" s="381"/>
      <c r="EA43" s="381"/>
      <c r="EB43" s="381"/>
      <c r="EC43" s="381"/>
      <c r="ED43" s="381"/>
      <c r="EE43" s="381"/>
      <c r="EF43" s="381"/>
      <c r="EG43" s="381"/>
      <c r="EH43" s="381"/>
      <c r="EI43" s="381"/>
      <c r="EJ43" s="381"/>
      <c r="EK43" s="381"/>
      <c r="EL43" s="381"/>
      <c r="EM43" s="381"/>
      <c r="EN43" s="381"/>
      <c r="EO43" s="381"/>
      <c r="EP43" s="381"/>
      <c r="EQ43" s="381"/>
      <c r="ER43" s="381"/>
      <c r="ES43" s="381"/>
      <c r="ET43" s="381"/>
      <c r="EU43" s="381"/>
      <c r="EV43" s="381"/>
      <c r="EW43" s="381"/>
      <c r="EX43" s="381"/>
      <c r="EY43" s="381"/>
      <c r="EZ43" s="381"/>
      <c r="FA43" s="381"/>
      <c r="FB43" s="381"/>
      <c r="FC43" s="381"/>
      <c r="FD43" s="381"/>
      <c r="FE43" s="381"/>
      <c r="FF43" s="381"/>
      <c r="FG43" s="381"/>
      <c r="FH43" s="381"/>
      <c r="FI43" s="381"/>
      <c r="FJ43" s="381"/>
      <c r="FK43" s="381"/>
      <c r="FL43" s="381"/>
      <c r="FM43" s="381"/>
      <c r="FN43" s="381"/>
      <c r="FO43" s="381"/>
      <c r="FP43" s="381"/>
      <c r="FQ43" s="381"/>
      <c r="FR43" s="381"/>
      <c r="FS43" s="381"/>
      <c r="FT43" s="381"/>
      <c r="FU43" s="381"/>
      <c r="FV43" s="381"/>
      <c r="FW43" s="381"/>
      <c r="FX43" s="381"/>
      <c r="FY43" s="381"/>
      <c r="FZ43" s="381"/>
      <c r="GA43" s="381"/>
      <c r="GB43" s="381"/>
      <c r="GC43" s="381"/>
      <c r="GD43" s="381"/>
      <c r="GE43" s="381"/>
      <c r="GF43" s="381"/>
      <c r="GG43" s="381"/>
      <c r="GH43" s="381"/>
      <c r="GI43" s="381"/>
      <c r="GJ43" s="381"/>
      <c r="GK43" s="381"/>
      <c r="GL43" s="381"/>
      <c r="GM43" s="381"/>
      <c r="GN43" s="381"/>
      <c r="GO43" s="381"/>
      <c r="GP43" s="381"/>
      <c r="GQ43" s="381"/>
      <c r="GR43" s="381"/>
      <c r="GS43" s="381"/>
      <c r="GT43" s="381"/>
      <c r="GU43" s="381"/>
      <c r="GV43" s="381"/>
      <c r="GW43" s="381"/>
      <c r="GX43" s="381"/>
      <c r="GY43" s="381"/>
      <c r="GZ43" s="381"/>
      <c r="HA43" s="381"/>
      <c r="HB43" s="381"/>
      <c r="HC43" s="381"/>
      <c r="HD43" s="381"/>
      <c r="HE43" s="381"/>
      <c r="HF43" s="381"/>
      <c r="HG43" s="381"/>
      <c r="HH43" s="381"/>
      <c r="HI43" s="381"/>
      <c r="HJ43" s="381"/>
      <c r="HK43" s="381"/>
      <c r="HL43" s="381"/>
      <c r="HM43" s="381"/>
      <c r="HN43" s="381"/>
      <c r="HO43" s="381"/>
      <c r="HP43" s="381"/>
      <c r="HQ43" s="381"/>
      <c r="HR43" s="381"/>
      <c r="HS43" s="381"/>
      <c r="HT43" s="381"/>
      <c r="HU43" s="381"/>
      <c r="HV43" s="381"/>
      <c r="HW43" s="381"/>
      <c r="HX43" s="381"/>
      <c r="HY43" s="381"/>
      <c r="HZ43" s="381"/>
      <c r="IA43" s="381"/>
      <c r="IB43" s="381"/>
      <c r="IC43" s="381"/>
      <c r="ID43" s="381"/>
      <c r="IE43" s="381"/>
      <c r="IF43" s="381"/>
      <c r="IG43" s="381"/>
      <c r="IH43" s="381"/>
      <c r="II43" s="381"/>
      <c r="IJ43" s="381"/>
      <c r="IK43" s="381"/>
      <c r="IL43" s="381"/>
      <c r="IM43" s="381"/>
      <c r="IN43" s="381"/>
      <c r="IO43" s="381"/>
      <c r="IP43" s="381"/>
      <c r="IQ43" s="381"/>
      <c r="IR43" s="381"/>
      <c r="IS43" s="381"/>
      <c r="IT43" s="381"/>
      <c r="IU43" s="381"/>
      <c r="IV43" s="381"/>
      <c r="IW43" s="381"/>
      <c r="IX43" s="381"/>
      <c r="IY43" s="381"/>
      <c r="IZ43" s="381"/>
      <c r="JA43" s="381"/>
      <c r="JB43" s="381"/>
      <c r="JC43" s="381"/>
      <c r="JD43" s="381"/>
      <c r="JE43" s="381"/>
      <c r="JF43" s="381"/>
      <c r="JG43" s="381"/>
      <c r="JH43" s="381"/>
      <c r="JI43" s="381"/>
      <c r="JJ43" s="381"/>
      <c r="JK43" s="381"/>
      <c r="JL43" s="381"/>
      <c r="JM43" s="381"/>
      <c r="JN43" s="381"/>
      <c r="JO43" s="381"/>
      <c r="JP43" s="381"/>
      <c r="JQ43" s="381"/>
      <c r="JR43" s="381"/>
      <c r="JS43" s="381"/>
      <c r="JT43" s="381"/>
      <c r="JU43" s="381"/>
      <c r="JV43" s="381"/>
      <c r="JW43" s="381"/>
      <c r="JX43" s="381"/>
      <c r="JY43" s="381"/>
      <c r="JZ43" s="381"/>
      <c r="KA43" s="381"/>
      <c r="KB43" s="381"/>
      <c r="KC43" s="381"/>
      <c r="KD43" s="381"/>
      <c r="KE43" s="381"/>
      <c r="KF43" s="381"/>
      <c r="KG43" s="381"/>
      <c r="KH43" s="381"/>
      <c r="KI43" s="381"/>
      <c r="KJ43" s="381"/>
      <c r="KK43" s="381"/>
      <c r="KL43" s="381"/>
      <c r="KM43" s="381"/>
      <c r="KN43" s="381"/>
      <c r="KO43" s="381"/>
      <c r="KP43" s="381"/>
      <c r="KQ43" s="381"/>
      <c r="KR43" s="381"/>
      <c r="KS43" s="381"/>
      <c r="KT43" s="381"/>
      <c r="KU43" s="381"/>
      <c r="KV43" s="381"/>
      <c r="KW43" s="381"/>
      <c r="KX43" s="381"/>
      <c r="KY43" s="381"/>
      <c r="KZ43" s="381"/>
      <c r="LA43" s="381"/>
      <c r="LB43" s="381"/>
      <c r="LC43" s="381"/>
      <c r="LD43" s="381"/>
      <c r="LE43" s="381"/>
      <c r="LF43" s="381"/>
      <c r="LG43" s="381"/>
      <c r="LH43" s="381"/>
      <c r="LI43" s="381"/>
      <c r="LJ43" s="381"/>
      <c r="LK43" s="381"/>
      <c r="LL43" s="381"/>
      <c r="LM43" s="381"/>
      <c r="LN43" s="381"/>
      <c r="LO43" s="381"/>
      <c r="LP43" s="381"/>
      <c r="LQ43" s="381"/>
      <c r="LR43" s="381"/>
      <c r="LS43" s="381"/>
      <c r="LT43" s="381"/>
      <c r="LU43" s="381"/>
      <c r="LV43" s="381"/>
      <c r="LW43" s="381"/>
      <c r="LX43" s="381"/>
      <c r="LY43" s="381"/>
      <c r="LZ43" s="381"/>
      <c r="MA43" s="381"/>
      <c r="MB43" s="381"/>
      <c r="MC43" s="381"/>
      <c r="MD43" s="381"/>
      <c r="ME43" s="381"/>
      <c r="MF43" s="381"/>
      <c r="MG43" s="381"/>
      <c r="MH43" s="381"/>
      <c r="MI43" s="381"/>
      <c r="MJ43" s="381"/>
      <c r="MK43" s="381"/>
      <c r="ML43" s="381"/>
      <c r="MM43" s="381"/>
      <c r="MN43" s="381"/>
      <c r="MO43" s="381"/>
      <c r="MP43" s="381"/>
      <c r="MQ43" s="381"/>
      <c r="MR43" s="381"/>
      <c r="MS43" s="381"/>
      <c r="MT43" s="381"/>
      <c r="MU43" s="381"/>
      <c r="MV43" s="381"/>
      <c r="MW43" s="381"/>
      <c r="MX43" s="381"/>
      <c r="MY43" s="381"/>
      <c r="MZ43" s="381"/>
      <c r="NA43" s="381"/>
      <c r="NB43" s="381"/>
      <c r="NC43" s="381"/>
      <c r="ND43" s="381"/>
      <c r="NE43" s="381"/>
      <c r="NF43" s="381"/>
      <c r="NG43" s="381"/>
      <c r="NH43" s="381"/>
      <c r="NI43" s="381"/>
      <c r="NJ43" s="381"/>
      <c r="NK43" s="381"/>
      <c r="NL43" s="381"/>
      <c r="NM43" s="381"/>
      <c r="NN43" s="381"/>
      <c r="NO43" s="381"/>
      <c r="NP43" s="381"/>
      <c r="NQ43" s="381"/>
      <c r="NR43" s="381"/>
      <c r="NS43" s="381"/>
      <c r="NT43" s="381"/>
      <c r="NU43" s="381"/>
      <c r="NV43" s="381"/>
      <c r="NW43" s="381"/>
      <c r="NX43" s="381"/>
      <c r="NY43" s="381"/>
      <c r="NZ43" s="381"/>
      <c r="OA43" s="381"/>
      <c r="OB43" s="381"/>
      <c r="OC43" s="381"/>
      <c r="OD43" s="381"/>
      <c r="OE43" s="381"/>
      <c r="OF43" s="381"/>
      <c r="OG43" s="381"/>
      <c r="OH43" s="381"/>
      <c r="OI43" s="381"/>
      <c r="OJ43" s="381"/>
      <c r="OK43" s="381"/>
      <c r="OL43" s="381"/>
      <c r="OM43" s="381"/>
      <c r="ON43" s="381"/>
      <c r="OO43" s="381"/>
      <c r="OP43" s="381"/>
      <c r="OQ43" s="381"/>
      <c r="OR43" s="381"/>
      <c r="OS43" s="381"/>
      <c r="OT43" s="381"/>
      <c r="OU43" s="381"/>
      <c r="OV43" s="381"/>
      <c r="OW43" s="381"/>
      <c r="OX43" s="381"/>
      <c r="OY43" s="381"/>
      <c r="OZ43" s="381"/>
      <c r="PA43" s="381"/>
      <c r="PB43" s="381"/>
      <c r="PC43" s="381"/>
      <c r="PD43" s="381"/>
      <c r="PE43" s="381"/>
      <c r="PF43" s="381"/>
      <c r="PG43" s="381"/>
      <c r="PH43" s="381"/>
      <c r="PI43" s="381"/>
      <c r="PJ43" s="381"/>
      <c r="PK43" s="381"/>
      <c r="PL43" s="381"/>
      <c r="PM43" s="381"/>
      <c r="PN43" s="381"/>
      <c r="PO43" s="381"/>
      <c r="PP43" s="381"/>
      <c r="PQ43" s="381"/>
      <c r="PR43" s="381"/>
      <c r="PS43" s="381"/>
      <c r="PT43" s="381"/>
      <c r="PU43" s="381"/>
      <c r="PV43" s="381"/>
      <c r="PW43" s="381"/>
      <c r="PX43" s="381"/>
      <c r="PY43" s="381"/>
      <c r="PZ43" s="381"/>
      <c r="QA43" s="381"/>
      <c r="QB43" s="381"/>
      <c r="QC43" s="381"/>
      <c r="QD43" s="381"/>
      <c r="QE43" s="381"/>
      <c r="QF43" s="381"/>
      <c r="QG43" s="381"/>
      <c r="QH43" s="381"/>
      <c r="QI43" s="381"/>
      <c r="QJ43" s="381"/>
      <c r="QK43" s="381"/>
      <c r="QL43" s="381"/>
      <c r="QM43" s="381"/>
      <c r="QN43" s="381"/>
      <c r="QO43" s="381"/>
      <c r="QP43" s="381"/>
      <c r="QQ43" s="381"/>
      <c r="QR43" s="381"/>
      <c r="QS43" s="381"/>
      <c r="QT43" s="381"/>
      <c r="QU43" s="381"/>
      <c r="QV43" s="381"/>
      <c r="QW43" s="381"/>
      <c r="QX43" s="381"/>
      <c r="QY43" s="381"/>
      <c r="QZ43" s="381"/>
      <c r="RA43" s="381"/>
      <c r="RB43" s="381"/>
      <c r="RC43" s="381"/>
      <c r="RD43" s="381"/>
      <c r="RE43" s="381"/>
      <c r="RF43" s="381"/>
      <c r="RG43" s="381"/>
      <c r="RH43" s="381"/>
      <c r="RI43" s="381"/>
      <c r="RJ43" s="381"/>
      <c r="RK43" s="381"/>
      <c r="RL43" s="381"/>
      <c r="RM43" s="381"/>
      <c r="RN43" s="381"/>
      <c r="RO43" s="381"/>
      <c r="RP43" s="381"/>
      <c r="RQ43" s="381"/>
      <c r="RR43" s="381"/>
      <c r="RS43" s="381"/>
      <c r="RT43" s="381"/>
      <c r="RU43" s="381"/>
      <c r="RV43" s="381"/>
      <c r="RW43" s="381"/>
      <c r="RX43" s="381"/>
      <c r="RY43" s="381"/>
      <c r="RZ43" s="381"/>
      <c r="SA43" s="381"/>
      <c r="SB43" s="381"/>
      <c r="SC43" s="381"/>
      <c r="SD43" s="381"/>
      <c r="SE43" s="381"/>
      <c r="SF43" s="381"/>
      <c r="SG43" s="381"/>
      <c r="SH43" s="381"/>
      <c r="SI43" s="381"/>
      <c r="SJ43" s="381"/>
      <c r="SK43" s="381"/>
      <c r="SL43" s="381"/>
      <c r="SM43" s="381"/>
      <c r="SN43" s="381"/>
      <c r="SO43" s="381"/>
      <c r="SP43" s="381"/>
      <c r="SQ43" s="381"/>
      <c r="SR43" s="381"/>
      <c r="SS43" s="381"/>
      <c r="ST43" s="381"/>
      <c r="SU43" s="381"/>
      <c r="SV43" s="381"/>
      <c r="SW43" s="381"/>
      <c r="SX43" s="381"/>
      <c r="SY43" s="381"/>
      <c r="SZ43" s="381"/>
      <c r="TA43" s="381"/>
      <c r="TB43" s="381"/>
      <c r="TC43" s="381"/>
      <c r="TD43" s="381"/>
      <c r="TE43" s="381"/>
      <c r="TF43" s="381"/>
      <c r="TG43" s="381"/>
      <c r="TH43" s="381"/>
      <c r="TI43" s="381"/>
      <c r="TJ43" s="381"/>
      <c r="TK43" s="381"/>
      <c r="TL43" s="381"/>
      <c r="TM43" s="381"/>
      <c r="TN43" s="381"/>
      <c r="TO43" s="381"/>
      <c r="TP43" s="381"/>
      <c r="TQ43" s="381"/>
      <c r="TR43" s="381"/>
      <c r="TS43" s="381"/>
      <c r="TT43" s="381"/>
      <c r="TU43" s="381"/>
      <c r="TV43" s="381"/>
      <c r="TW43" s="381"/>
      <c r="TX43" s="381"/>
      <c r="TY43" s="381"/>
      <c r="TZ43" s="381"/>
      <c r="UA43" s="381"/>
      <c r="UB43" s="381"/>
      <c r="UC43" s="381"/>
      <c r="UD43" s="381"/>
      <c r="UE43" s="381"/>
      <c r="UF43" s="381"/>
      <c r="UG43" s="381"/>
      <c r="UH43" s="381"/>
      <c r="UI43" s="381"/>
      <c r="UJ43" s="381"/>
      <c r="UK43" s="381"/>
      <c r="UL43" s="381"/>
      <c r="UM43" s="381"/>
      <c r="UN43" s="381"/>
      <c r="UO43" s="381"/>
      <c r="UP43" s="381"/>
      <c r="UQ43" s="381"/>
      <c r="UR43" s="381"/>
      <c r="US43" s="381"/>
      <c r="UT43" s="381"/>
      <c r="UU43" s="381"/>
      <c r="UV43" s="381"/>
      <c r="UW43" s="381"/>
      <c r="UX43" s="381"/>
      <c r="UY43" s="381"/>
      <c r="UZ43" s="381"/>
      <c r="VA43" s="381"/>
      <c r="VB43" s="381"/>
      <c r="VC43" s="381"/>
      <c r="VD43" s="381"/>
      <c r="VE43" s="381"/>
      <c r="VF43" s="381"/>
      <c r="VG43" s="381"/>
      <c r="VH43" s="381"/>
      <c r="VI43" s="381"/>
      <c r="VJ43" s="381"/>
      <c r="VK43" s="381"/>
      <c r="VL43" s="381"/>
      <c r="VM43" s="381"/>
      <c r="VN43" s="381"/>
      <c r="VO43" s="381"/>
      <c r="VP43" s="381"/>
      <c r="VQ43" s="381"/>
      <c r="VR43" s="381"/>
      <c r="VS43" s="381"/>
      <c r="VT43" s="381"/>
      <c r="VU43" s="381"/>
      <c r="VV43" s="381"/>
      <c r="VW43" s="381"/>
      <c r="VX43" s="381"/>
      <c r="VY43" s="381"/>
      <c r="VZ43" s="381"/>
      <c r="WA43" s="381"/>
      <c r="WB43" s="381"/>
      <c r="WC43" s="381"/>
      <c r="WD43" s="381"/>
      <c r="WE43" s="381"/>
      <c r="WF43" s="381"/>
      <c r="WG43" s="381"/>
      <c r="WH43" s="381"/>
      <c r="WI43" s="381"/>
      <c r="WJ43" s="381"/>
      <c r="WK43" s="381"/>
      <c r="WL43" s="381"/>
      <c r="WM43" s="381"/>
      <c r="WN43" s="381"/>
      <c r="WO43" s="381"/>
      <c r="WP43" s="381"/>
      <c r="WQ43" s="381"/>
      <c r="WR43" s="381"/>
      <c r="WS43" s="381"/>
      <c r="WT43" s="381"/>
      <c r="WU43" s="381"/>
      <c r="WV43" s="381"/>
      <c r="WW43" s="381"/>
      <c r="WX43" s="381"/>
      <c r="WY43" s="381"/>
      <c r="WZ43" s="381"/>
      <c r="XA43" s="381"/>
      <c r="XB43" s="381"/>
      <c r="XC43" s="381"/>
      <c r="XD43" s="381"/>
      <c r="XE43" s="381"/>
      <c r="XF43" s="381"/>
      <c r="XG43" s="381"/>
      <c r="XH43" s="381"/>
      <c r="XI43" s="381"/>
      <c r="XJ43" s="381"/>
      <c r="XK43" s="381"/>
      <c r="XL43" s="381"/>
      <c r="XM43" s="381"/>
      <c r="XN43" s="381"/>
      <c r="XO43" s="381"/>
      <c r="XP43" s="381"/>
      <c r="XQ43" s="381"/>
      <c r="XR43" s="381"/>
      <c r="XS43" s="381"/>
      <c r="XT43" s="381"/>
      <c r="XU43" s="381"/>
      <c r="XV43" s="381"/>
      <c r="XW43" s="381"/>
      <c r="XX43" s="381"/>
      <c r="XY43" s="381"/>
      <c r="XZ43" s="381"/>
      <c r="YA43" s="381"/>
      <c r="YB43" s="381"/>
      <c r="YC43" s="381"/>
      <c r="YD43" s="381"/>
      <c r="YE43" s="381"/>
      <c r="YF43" s="381"/>
      <c r="YG43" s="381"/>
      <c r="YH43" s="381"/>
      <c r="YI43" s="381"/>
      <c r="YJ43" s="381"/>
    </row>
    <row r="44" spans="1:660" s="397" customFormat="1" ht="21" customHeight="1">
      <c r="A44" s="735">
        <v>12</v>
      </c>
      <c r="B44" s="736"/>
      <c r="C44" s="736">
        <f>Résultats!AJ4</f>
        <v>2</v>
      </c>
      <c r="D44" s="736"/>
      <c r="E44" s="554"/>
      <c r="F44" s="729" t="str">
        <f>IF(Résultats!AJ36="","",Résultats!AJ36)</f>
        <v/>
      </c>
      <c r="G44" s="729"/>
      <c r="H44" s="730"/>
      <c r="I44" s="390"/>
      <c r="J44" s="735">
        <v>8</v>
      </c>
      <c r="K44" s="736"/>
      <c r="L44" s="736">
        <f>Résultats!BE4</f>
        <v>1</v>
      </c>
      <c r="M44" s="736"/>
      <c r="N44" s="554"/>
      <c r="O44" s="729" t="str">
        <f>IF(Résultats!BE36="","",Résultats!BE36)</f>
        <v/>
      </c>
      <c r="P44" s="729"/>
      <c r="Q44" s="730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  <c r="BG44" s="396"/>
      <c r="BH44" s="396"/>
      <c r="BI44" s="396"/>
      <c r="BJ44" s="396"/>
      <c r="BK44" s="396"/>
      <c r="BL44" s="396"/>
      <c r="BM44" s="396"/>
      <c r="BN44" s="396"/>
      <c r="BO44" s="396"/>
      <c r="BP44" s="396"/>
      <c r="BQ44" s="396"/>
      <c r="BR44" s="396"/>
      <c r="BS44" s="396"/>
      <c r="BT44" s="396"/>
      <c r="BU44" s="396"/>
      <c r="BV44" s="396"/>
      <c r="BW44" s="396"/>
      <c r="BX44" s="396"/>
      <c r="BY44" s="396"/>
      <c r="BZ44" s="396"/>
      <c r="CA44" s="396"/>
      <c r="CB44" s="396"/>
      <c r="CC44" s="396"/>
      <c r="CD44" s="396"/>
      <c r="CE44" s="396"/>
      <c r="CF44" s="396"/>
      <c r="CG44" s="396"/>
      <c r="CH44" s="396"/>
      <c r="CI44" s="396"/>
      <c r="CJ44" s="396"/>
      <c r="CK44" s="396"/>
      <c r="CL44" s="396"/>
      <c r="CM44" s="396"/>
      <c r="CN44" s="396"/>
      <c r="CO44" s="396"/>
      <c r="CP44" s="396"/>
      <c r="CQ44" s="396"/>
      <c r="CR44" s="396"/>
      <c r="CS44" s="396"/>
      <c r="CT44" s="396"/>
      <c r="CU44" s="396"/>
      <c r="CV44" s="396"/>
      <c r="CW44" s="396"/>
      <c r="CX44" s="396"/>
      <c r="CY44" s="396"/>
      <c r="CZ44" s="396"/>
      <c r="DA44" s="396"/>
      <c r="DB44" s="396"/>
      <c r="DC44" s="396"/>
      <c r="DD44" s="396"/>
      <c r="DE44" s="396"/>
      <c r="DF44" s="396"/>
      <c r="DG44" s="396"/>
      <c r="DH44" s="396"/>
      <c r="DI44" s="396"/>
      <c r="DJ44" s="396"/>
      <c r="DK44" s="396"/>
      <c r="DL44" s="396"/>
      <c r="DM44" s="396"/>
      <c r="DN44" s="396"/>
      <c r="DO44" s="396"/>
      <c r="DP44" s="396"/>
      <c r="DQ44" s="396"/>
      <c r="DR44" s="396"/>
      <c r="DS44" s="396"/>
      <c r="DT44" s="396"/>
      <c r="DU44" s="396"/>
      <c r="DV44" s="396"/>
      <c r="DW44" s="396"/>
      <c r="DX44" s="396"/>
      <c r="DY44" s="396"/>
      <c r="DZ44" s="396"/>
      <c r="EA44" s="396"/>
      <c r="EB44" s="396"/>
      <c r="EC44" s="396"/>
      <c r="ED44" s="396"/>
      <c r="EE44" s="396"/>
      <c r="EF44" s="396"/>
      <c r="EG44" s="396"/>
      <c r="EH44" s="396"/>
      <c r="EI44" s="396"/>
      <c r="EJ44" s="396"/>
      <c r="EK44" s="396"/>
      <c r="EL44" s="396"/>
      <c r="EM44" s="396"/>
      <c r="EN44" s="396"/>
      <c r="EO44" s="396"/>
      <c r="EP44" s="396"/>
      <c r="EQ44" s="396"/>
      <c r="ER44" s="396"/>
      <c r="ES44" s="396"/>
      <c r="ET44" s="396"/>
      <c r="EU44" s="396"/>
      <c r="EV44" s="396"/>
      <c r="EW44" s="396"/>
      <c r="EX44" s="396"/>
      <c r="EY44" s="396"/>
      <c r="EZ44" s="396"/>
      <c r="FA44" s="396"/>
      <c r="FB44" s="396"/>
      <c r="FC44" s="396"/>
      <c r="FD44" s="396"/>
      <c r="FE44" s="396"/>
      <c r="FF44" s="396"/>
      <c r="FG44" s="396"/>
      <c r="FH44" s="396"/>
      <c r="FI44" s="396"/>
      <c r="FJ44" s="396"/>
      <c r="FK44" s="396"/>
      <c r="FL44" s="396"/>
      <c r="FM44" s="396"/>
      <c r="FN44" s="396"/>
      <c r="FO44" s="396"/>
      <c r="FP44" s="396"/>
      <c r="FQ44" s="396"/>
      <c r="FR44" s="396"/>
      <c r="FS44" s="396"/>
      <c r="FT44" s="396"/>
      <c r="FU44" s="396"/>
      <c r="FV44" s="396"/>
      <c r="FW44" s="396"/>
      <c r="FX44" s="396"/>
      <c r="FY44" s="396"/>
      <c r="FZ44" s="396"/>
      <c r="GA44" s="396"/>
      <c r="GB44" s="396"/>
      <c r="GC44" s="396"/>
      <c r="GD44" s="396"/>
      <c r="GE44" s="396"/>
      <c r="GF44" s="396"/>
      <c r="GG44" s="396"/>
      <c r="GH44" s="396"/>
      <c r="GI44" s="396"/>
      <c r="GJ44" s="396"/>
      <c r="GK44" s="396"/>
      <c r="GL44" s="396"/>
      <c r="GM44" s="396"/>
      <c r="GN44" s="396"/>
      <c r="GO44" s="396"/>
      <c r="GP44" s="396"/>
      <c r="GQ44" s="396"/>
      <c r="GR44" s="396"/>
      <c r="GS44" s="396"/>
      <c r="GT44" s="396"/>
      <c r="GU44" s="396"/>
      <c r="GV44" s="396"/>
      <c r="GW44" s="396"/>
      <c r="GX44" s="396"/>
      <c r="GY44" s="396"/>
      <c r="GZ44" s="396"/>
      <c r="HA44" s="396"/>
      <c r="HB44" s="396"/>
      <c r="HC44" s="396"/>
      <c r="HD44" s="396"/>
      <c r="HE44" s="396"/>
      <c r="HF44" s="396"/>
      <c r="HG44" s="396"/>
      <c r="HH44" s="396"/>
      <c r="HI44" s="396"/>
      <c r="HJ44" s="396"/>
      <c r="HK44" s="396"/>
      <c r="HL44" s="396"/>
      <c r="HM44" s="396"/>
      <c r="HN44" s="396"/>
      <c r="HO44" s="396"/>
      <c r="HP44" s="396"/>
      <c r="HQ44" s="396"/>
      <c r="HR44" s="396"/>
      <c r="HS44" s="396"/>
      <c r="HT44" s="396"/>
      <c r="HU44" s="396"/>
      <c r="HV44" s="396"/>
      <c r="HW44" s="396"/>
      <c r="HX44" s="396"/>
      <c r="HY44" s="396"/>
      <c r="HZ44" s="396"/>
      <c r="IA44" s="396"/>
      <c r="IB44" s="396"/>
      <c r="IC44" s="396"/>
      <c r="ID44" s="396"/>
      <c r="IE44" s="396"/>
      <c r="IF44" s="396"/>
      <c r="IG44" s="396"/>
      <c r="IH44" s="396"/>
      <c r="II44" s="396"/>
      <c r="IJ44" s="396"/>
      <c r="IK44" s="396"/>
      <c r="IL44" s="396"/>
      <c r="IM44" s="396"/>
      <c r="IN44" s="396"/>
      <c r="IO44" s="396"/>
      <c r="IP44" s="396"/>
      <c r="IQ44" s="396"/>
      <c r="IR44" s="396"/>
      <c r="IS44" s="396"/>
      <c r="IT44" s="396"/>
      <c r="IU44" s="396"/>
      <c r="IV44" s="396"/>
      <c r="IW44" s="396"/>
      <c r="IX44" s="396"/>
      <c r="IY44" s="396"/>
      <c r="IZ44" s="396"/>
      <c r="JA44" s="396"/>
      <c r="JB44" s="396"/>
      <c r="JC44" s="396"/>
      <c r="JD44" s="396"/>
      <c r="JE44" s="396"/>
      <c r="JF44" s="396"/>
      <c r="JG44" s="396"/>
      <c r="JH44" s="396"/>
      <c r="JI44" s="396"/>
      <c r="JJ44" s="396"/>
      <c r="JK44" s="396"/>
      <c r="JL44" s="396"/>
      <c r="JM44" s="396"/>
      <c r="JN44" s="396"/>
      <c r="JO44" s="396"/>
      <c r="JP44" s="396"/>
      <c r="JQ44" s="396"/>
      <c r="JR44" s="396"/>
      <c r="JS44" s="396"/>
      <c r="JT44" s="396"/>
      <c r="JU44" s="396"/>
      <c r="JV44" s="396"/>
      <c r="JW44" s="396"/>
      <c r="JX44" s="396"/>
      <c r="JY44" s="396"/>
      <c r="JZ44" s="396"/>
      <c r="KA44" s="396"/>
      <c r="KB44" s="396"/>
      <c r="KC44" s="396"/>
      <c r="KD44" s="396"/>
      <c r="KE44" s="396"/>
      <c r="KF44" s="396"/>
      <c r="KG44" s="396"/>
      <c r="KH44" s="396"/>
      <c r="KI44" s="396"/>
      <c r="KJ44" s="396"/>
      <c r="KK44" s="396"/>
      <c r="KL44" s="396"/>
      <c r="KM44" s="396"/>
      <c r="KN44" s="396"/>
      <c r="KO44" s="396"/>
      <c r="KP44" s="396"/>
      <c r="KQ44" s="396"/>
      <c r="KR44" s="396"/>
      <c r="KS44" s="396"/>
      <c r="KT44" s="396"/>
      <c r="KU44" s="396"/>
      <c r="KV44" s="396"/>
      <c r="KW44" s="396"/>
      <c r="KX44" s="396"/>
      <c r="KY44" s="396"/>
      <c r="KZ44" s="396"/>
      <c r="LA44" s="396"/>
      <c r="LB44" s="396"/>
      <c r="LC44" s="396"/>
      <c r="LD44" s="396"/>
      <c r="LE44" s="396"/>
      <c r="LF44" s="396"/>
      <c r="LG44" s="396"/>
      <c r="LH44" s="396"/>
      <c r="LI44" s="396"/>
      <c r="LJ44" s="396"/>
      <c r="LK44" s="396"/>
      <c r="LL44" s="396"/>
      <c r="LM44" s="396"/>
      <c r="LN44" s="396"/>
      <c r="LO44" s="396"/>
      <c r="LP44" s="396"/>
      <c r="LQ44" s="396"/>
      <c r="LR44" s="396"/>
      <c r="LS44" s="396"/>
      <c r="LT44" s="396"/>
      <c r="LU44" s="396"/>
      <c r="LV44" s="396"/>
      <c r="LW44" s="396"/>
      <c r="LX44" s="396"/>
      <c r="LY44" s="396"/>
      <c r="LZ44" s="396"/>
      <c r="MA44" s="396"/>
      <c r="MB44" s="396"/>
      <c r="MC44" s="396"/>
      <c r="MD44" s="396"/>
      <c r="ME44" s="396"/>
      <c r="MF44" s="396"/>
      <c r="MG44" s="396"/>
      <c r="MH44" s="396"/>
      <c r="MI44" s="396"/>
      <c r="MJ44" s="396"/>
      <c r="MK44" s="396"/>
      <c r="ML44" s="396"/>
      <c r="MM44" s="396"/>
      <c r="MN44" s="396"/>
      <c r="MO44" s="396"/>
      <c r="MP44" s="396"/>
      <c r="MQ44" s="396"/>
      <c r="MR44" s="396"/>
      <c r="MS44" s="396"/>
      <c r="MT44" s="396"/>
      <c r="MU44" s="396"/>
      <c r="MV44" s="396"/>
      <c r="MW44" s="396"/>
      <c r="MX44" s="396"/>
      <c r="MY44" s="396"/>
      <c r="MZ44" s="396"/>
      <c r="NA44" s="396"/>
      <c r="NB44" s="396"/>
      <c r="NC44" s="396"/>
      <c r="ND44" s="396"/>
      <c r="NE44" s="396"/>
      <c r="NF44" s="396"/>
      <c r="NG44" s="396"/>
      <c r="NH44" s="396"/>
      <c r="NI44" s="396"/>
      <c r="NJ44" s="396"/>
      <c r="NK44" s="396"/>
      <c r="NL44" s="396"/>
      <c r="NM44" s="396"/>
      <c r="NN44" s="396"/>
      <c r="NO44" s="396"/>
      <c r="NP44" s="396"/>
      <c r="NQ44" s="396"/>
      <c r="NR44" s="396"/>
      <c r="NS44" s="396"/>
      <c r="NT44" s="396"/>
      <c r="NU44" s="396"/>
      <c r="NV44" s="396"/>
      <c r="NW44" s="396"/>
      <c r="NX44" s="396"/>
      <c r="NY44" s="396"/>
      <c r="NZ44" s="396"/>
      <c r="OA44" s="396"/>
      <c r="OB44" s="396"/>
      <c r="OC44" s="396"/>
      <c r="OD44" s="396"/>
      <c r="OE44" s="396"/>
      <c r="OF44" s="396"/>
      <c r="OG44" s="396"/>
      <c r="OH44" s="396"/>
      <c r="OI44" s="396"/>
      <c r="OJ44" s="396"/>
      <c r="OK44" s="396"/>
      <c r="OL44" s="396"/>
      <c r="OM44" s="396"/>
      <c r="ON44" s="396"/>
      <c r="OO44" s="396"/>
      <c r="OP44" s="396"/>
      <c r="OQ44" s="396"/>
      <c r="OR44" s="396"/>
      <c r="OS44" s="396"/>
      <c r="OT44" s="396"/>
      <c r="OU44" s="396"/>
      <c r="OV44" s="396"/>
      <c r="OW44" s="396"/>
      <c r="OX44" s="396"/>
      <c r="OY44" s="396"/>
      <c r="OZ44" s="396"/>
      <c r="PA44" s="396"/>
      <c r="PB44" s="396"/>
      <c r="PC44" s="396"/>
      <c r="PD44" s="396"/>
      <c r="PE44" s="396"/>
      <c r="PF44" s="396"/>
      <c r="PG44" s="396"/>
      <c r="PH44" s="396"/>
      <c r="PI44" s="396"/>
      <c r="PJ44" s="396"/>
      <c r="PK44" s="396"/>
      <c r="PL44" s="396"/>
      <c r="PM44" s="396"/>
      <c r="PN44" s="396"/>
      <c r="PO44" s="396"/>
      <c r="PP44" s="396"/>
      <c r="PQ44" s="396"/>
      <c r="PR44" s="396"/>
      <c r="PS44" s="396"/>
      <c r="PT44" s="396"/>
      <c r="PU44" s="396"/>
      <c r="PV44" s="396"/>
      <c r="PW44" s="396"/>
      <c r="PX44" s="396"/>
      <c r="PY44" s="396"/>
      <c r="PZ44" s="396"/>
      <c r="QA44" s="396"/>
      <c r="QB44" s="396"/>
      <c r="QC44" s="396"/>
      <c r="QD44" s="396"/>
      <c r="QE44" s="396"/>
      <c r="QF44" s="396"/>
      <c r="QG44" s="396"/>
      <c r="QH44" s="396"/>
      <c r="QI44" s="396"/>
      <c r="QJ44" s="396"/>
      <c r="QK44" s="396"/>
      <c r="QL44" s="396"/>
      <c r="QM44" s="396"/>
      <c r="QN44" s="396"/>
      <c r="QO44" s="396"/>
      <c r="QP44" s="396"/>
      <c r="QQ44" s="396"/>
      <c r="QR44" s="396"/>
      <c r="QS44" s="396"/>
      <c r="QT44" s="396"/>
      <c r="QU44" s="396"/>
      <c r="QV44" s="396"/>
      <c r="QW44" s="396"/>
      <c r="QX44" s="396"/>
      <c r="QY44" s="396"/>
      <c r="QZ44" s="396"/>
      <c r="RA44" s="396"/>
      <c r="RB44" s="396"/>
      <c r="RC44" s="396"/>
      <c r="RD44" s="396"/>
      <c r="RE44" s="396"/>
      <c r="RF44" s="396"/>
      <c r="RG44" s="396"/>
      <c r="RH44" s="396"/>
      <c r="RI44" s="396"/>
      <c r="RJ44" s="396"/>
      <c r="RK44" s="396"/>
      <c r="RL44" s="396"/>
      <c r="RM44" s="396"/>
      <c r="RN44" s="396"/>
      <c r="RO44" s="396"/>
      <c r="RP44" s="396"/>
      <c r="RQ44" s="396"/>
      <c r="RR44" s="396"/>
      <c r="RS44" s="396"/>
      <c r="RT44" s="396"/>
      <c r="RU44" s="396"/>
      <c r="RV44" s="396"/>
      <c r="RW44" s="396"/>
      <c r="RX44" s="396"/>
      <c r="RY44" s="396"/>
      <c r="RZ44" s="396"/>
      <c r="SA44" s="396"/>
      <c r="SB44" s="396"/>
      <c r="SC44" s="396"/>
      <c r="SD44" s="396"/>
      <c r="SE44" s="396"/>
      <c r="SF44" s="396"/>
      <c r="SG44" s="396"/>
      <c r="SH44" s="396"/>
      <c r="SI44" s="396"/>
      <c r="SJ44" s="396"/>
      <c r="SK44" s="396"/>
      <c r="SL44" s="396"/>
      <c r="SM44" s="396"/>
      <c r="SN44" s="396"/>
      <c r="SO44" s="396"/>
      <c r="SP44" s="396"/>
      <c r="SQ44" s="396"/>
      <c r="SR44" s="396"/>
      <c r="SS44" s="396"/>
      <c r="ST44" s="396"/>
      <c r="SU44" s="396"/>
      <c r="SV44" s="396"/>
      <c r="SW44" s="396"/>
      <c r="SX44" s="396"/>
      <c r="SY44" s="396"/>
      <c r="SZ44" s="396"/>
      <c r="TA44" s="396"/>
      <c r="TB44" s="396"/>
      <c r="TC44" s="396"/>
      <c r="TD44" s="396"/>
      <c r="TE44" s="396"/>
      <c r="TF44" s="396"/>
      <c r="TG44" s="396"/>
      <c r="TH44" s="396"/>
      <c r="TI44" s="396"/>
      <c r="TJ44" s="396"/>
      <c r="TK44" s="396"/>
      <c r="TL44" s="396"/>
      <c r="TM44" s="396"/>
      <c r="TN44" s="396"/>
      <c r="TO44" s="396"/>
      <c r="TP44" s="396"/>
      <c r="TQ44" s="396"/>
      <c r="TR44" s="396"/>
      <c r="TS44" s="396"/>
      <c r="TT44" s="396"/>
      <c r="TU44" s="396"/>
      <c r="TV44" s="396"/>
      <c r="TW44" s="396"/>
      <c r="TX44" s="396"/>
      <c r="TY44" s="396"/>
      <c r="TZ44" s="396"/>
      <c r="UA44" s="396"/>
      <c r="UB44" s="396"/>
      <c r="UC44" s="396"/>
      <c r="UD44" s="396"/>
      <c r="UE44" s="396"/>
      <c r="UF44" s="396"/>
      <c r="UG44" s="396"/>
      <c r="UH44" s="396"/>
      <c r="UI44" s="396"/>
      <c r="UJ44" s="396"/>
      <c r="UK44" s="396"/>
      <c r="UL44" s="396"/>
      <c r="UM44" s="396"/>
      <c r="UN44" s="396"/>
      <c r="UO44" s="396"/>
      <c r="UP44" s="396"/>
      <c r="UQ44" s="396"/>
      <c r="UR44" s="396"/>
      <c r="US44" s="396"/>
      <c r="UT44" s="396"/>
      <c r="UU44" s="396"/>
      <c r="UV44" s="396"/>
      <c r="UW44" s="396"/>
      <c r="UX44" s="396"/>
      <c r="UY44" s="396"/>
      <c r="UZ44" s="396"/>
      <c r="VA44" s="396"/>
      <c r="VB44" s="396"/>
      <c r="VC44" s="396"/>
      <c r="VD44" s="396"/>
      <c r="VE44" s="396"/>
      <c r="VF44" s="396"/>
      <c r="VG44" s="396"/>
      <c r="VH44" s="396"/>
      <c r="VI44" s="396"/>
      <c r="VJ44" s="396"/>
      <c r="VK44" s="396"/>
      <c r="VL44" s="396"/>
      <c r="VM44" s="396"/>
      <c r="VN44" s="396"/>
      <c r="VO44" s="396"/>
      <c r="VP44" s="396"/>
      <c r="VQ44" s="396"/>
      <c r="VR44" s="396"/>
      <c r="VS44" s="396"/>
      <c r="VT44" s="396"/>
      <c r="VU44" s="396"/>
      <c r="VV44" s="396"/>
      <c r="VW44" s="396"/>
      <c r="VX44" s="396"/>
      <c r="VY44" s="396"/>
      <c r="VZ44" s="396"/>
      <c r="WA44" s="396"/>
      <c r="WB44" s="396"/>
      <c r="WC44" s="396"/>
      <c r="WD44" s="396"/>
      <c r="WE44" s="396"/>
      <c r="WF44" s="396"/>
      <c r="WG44" s="396"/>
      <c r="WH44" s="396"/>
      <c r="WI44" s="396"/>
      <c r="WJ44" s="396"/>
      <c r="WK44" s="396"/>
      <c r="WL44" s="396"/>
      <c r="WM44" s="396"/>
      <c r="WN44" s="396"/>
      <c r="WO44" s="396"/>
      <c r="WP44" s="396"/>
      <c r="WQ44" s="396"/>
      <c r="WR44" s="396"/>
      <c r="WS44" s="396"/>
      <c r="WT44" s="396"/>
      <c r="WU44" s="396"/>
      <c r="WV44" s="396"/>
      <c r="WW44" s="396"/>
      <c r="WX44" s="396"/>
      <c r="WY44" s="396"/>
      <c r="WZ44" s="396"/>
      <c r="XA44" s="396"/>
      <c r="XB44" s="396"/>
      <c r="XC44" s="396"/>
      <c r="XD44" s="396"/>
      <c r="XE44" s="396"/>
      <c r="XF44" s="396"/>
      <c r="XG44" s="396"/>
      <c r="XH44" s="396"/>
      <c r="XI44" s="396"/>
      <c r="XJ44" s="396"/>
      <c r="XK44" s="396"/>
      <c r="XL44" s="396"/>
      <c r="XM44" s="396"/>
      <c r="XN44" s="396"/>
      <c r="XO44" s="396"/>
      <c r="XP44" s="396"/>
      <c r="XQ44" s="396"/>
      <c r="XR44" s="396"/>
      <c r="XS44" s="396"/>
      <c r="XT44" s="396"/>
      <c r="XU44" s="396"/>
      <c r="XV44" s="396"/>
      <c r="XW44" s="396"/>
      <c r="XX44" s="396"/>
      <c r="XY44" s="396"/>
      <c r="XZ44" s="396"/>
      <c r="YA44" s="396"/>
      <c r="YB44" s="396"/>
      <c r="YC44" s="396"/>
      <c r="YD44" s="396"/>
      <c r="YE44" s="396"/>
      <c r="YF44" s="396"/>
      <c r="YG44" s="396"/>
      <c r="YH44" s="396"/>
      <c r="YI44" s="396"/>
      <c r="YJ44" s="396"/>
    </row>
    <row r="45" spans="1:660" s="397" customFormat="1" ht="20.149999999999999" customHeight="1">
      <c r="A45" s="731">
        <v>14</v>
      </c>
      <c r="B45" s="732"/>
      <c r="C45" s="732">
        <f>Résultats!AK4</f>
        <v>1</v>
      </c>
      <c r="D45" s="732"/>
      <c r="E45" s="551"/>
      <c r="F45" s="739" t="str">
        <f>IF(Résultats!AK36="","",Résultats!AK36)</f>
        <v/>
      </c>
      <c r="G45" s="739"/>
      <c r="H45" s="740"/>
      <c r="I45" s="390"/>
      <c r="J45" s="731" t="s">
        <v>56</v>
      </c>
      <c r="K45" s="732"/>
      <c r="L45" s="732">
        <f>Résultats!BF4</f>
        <v>1</v>
      </c>
      <c r="M45" s="732"/>
      <c r="N45" s="551"/>
      <c r="O45" s="737" t="str">
        <f>IF(Résultats!BF36="","",Résultats!BF36)</f>
        <v/>
      </c>
      <c r="P45" s="737"/>
      <c r="Q45" s="738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  <c r="BG45" s="396"/>
      <c r="BH45" s="396"/>
      <c r="BI45" s="396"/>
      <c r="BJ45" s="396"/>
      <c r="BK45" s="396"/>
      <c r="BL45" s="396"/>
      <c r="BM45" s="396"/>
      <c r="BN45" s="396"/>
      <c r="BO45" s="396"/>
      <c r="BP45" s="396"/>
      <c r="BQ45" s="396"/>
      <c r="BR45" s="396"/>
      <c r="BS45" s="396"/>
      <c r="BT45" s="396"/>
      <c r="BU45" s="396"/>
      <c r="BV45" s="396"/>
      <c r="BW45" s="396"/>
      <c r="BX45" s="396"/>
      <c r="BY45" s="396"/>
      <c r="BZ45" s="396"/>
      <c r="CA45" s="396"/>
      <c r="CB45" s="396"/>
      <c r="CC45" s="396"/>
      <c r="CD45" s="396"/>
      <c r="CE45" s="396"/>
      <c r="CF45" s="396"/>
      <c r="CG45" s="396"/>
      <c r="CH45" s="396"/>
      <c r="CI45" s="396"/>
      <c r="CJ45" s="396"/>
      <c r="CK45" s="396"/>
      <c r="CL45" s="396"/>
      <c r="CM45" s="396"/>
      <c r="CN45" s="396"/>
      <c r="CO45" s="396"/>
      <c r="CP45" s="396"/>
      <c r="CQ45" s="396"/>
      <c r="CR45" s="396"/>
      <c r="CS45" s="396"/>
      <c r="CT45" s="396"/>
      <c r="CU45" s="396"/>
      <c r="CV45" s="396"/>
      <c r="CW45" s="396"/>
      <c r="CX45" s="396"/>
      <c r="CY45" s="396"/>
      <c r="CZ45" s="396"/>
      <c r="DA45" s="396"/>
      <c r="DB45" s="396"/>
      <c r="DC45" s="396"/>
      <c r="DD45" s="396"/>
      <c r="DE45" s="396"/>
      <c r="DF45" s="396"/>
      <c r="DG45" s="396"/>
      <c r="DH45" s="396"/>
      <c r="DI45" s="396"/>
      <c r="DJ45" s="396"/>
      <c r="DK45" s="396"/>
      <c r="DL45" s="396"/>
      <c r="DM45" s="396"/>
      <c r="DN45" s="396"/>
      <c r="DO45" s="396"/>
      <c r="DP45" s="396"/>
      <c r="DQ45" s="396"/>
      <c r="DR45" s="396"/>
      <c r="DS45" s="396"/>
      <c r="DT45" s="396"/>
      <c r="DU45" s="396"/>
      <c r="DV45" s="396"/>
      <c r="DW45" s="396"/>
      <c r="DX45" s="396"/>
      <c r="DY45" s="396"/>
      <c r="DZ45" s="396"/>
      <c r="EA45" s="396"/>
      <c r="EB45" s="396"/>
      <c r="EC45" s="396"/>
      <c r="ED45" s="396"/>
      <c r="EE45" s="396"/>
      <c r="EF45" s="396"/>
      <c r="EG45" s="396"/>
      <c r="EH45" s="396"/>
      <c r="EI45" s="396"/>
      <c r="EJ45" s="396"/>
      <c r="EK45" s="396"/>
      <c r="EL45" s="396"/>
      <c r="EM45" s="396"/>
      <c r="EN45" s="396"/>
      <c r="EO45" s="396"/>
      <c r="EP45" s="396"/>
      <c r="EQ45" s="396"/>
      <c r="ER45" s="396"/>
      <c r="ES45" s="396"/>
      <c r="ET45" s="396"/>
      <c r="EU45" s="396"/>
      <c r="EV45" s="396"/>
      <c r="EW45" s="396"/>
      <c r="EX45" s="396"/>
      <c r="EY45" s="396"/>
      <c r="EZ45" s="396"/>
      <c r="FA45" s="396"/>
      <c r="FB45" s="396"/>
      <c r="FC45" s="396"/>
      <c r="FD45" s="396"/>
      <c r="FE45" s="396"/>
      <c r="FF45" s="396"/>
      <c r="FG45" s="396"/>
      <c r="FH45" s="396"/>
      <c r="FI45" s="396"/>
      <c r="FJ45" s="396"/>
      <c r="FK45" s="396"/>
      <c r="FL45" s="396"/>
      <c r="FM45" s="396"/>
      <c r="FN45" s="396"/>
      <c r="FO45" s="396"/>
      <c r="FP45" s="396"/>
      <c r="FQ45" s="396"/>
      <c r="FR45" s="396"/>
      <c r="FS45" s="396"/>
      <c r="FT45" s="396"/>
      <c r="FU45" s="396"/>
      <c r="FV45" s="396"/>
      <c r="FW45" s="396"/>
      <c r="FX45" s="396"/>
      <c r="FY45" s="396"/>
      <c r="FZ45" s="396"/>
      <c r="GA45" s="396"/>
      <c r="GB45" s="396"/>
      <c r="GC45" s="396"/>
      <c r="GD45" s="396"/>
      <c r="GE45" s="396"/>
      <c r="GF45" s="396"/>
      <c r="GG45" s="396"/>
      <c r="GH45" s="396"/>
      <c r="GI45" s="396"/>
      <c r="GJ45" s="396"/>
      <c r="GK45" s="396"/>
      <c r="GL45" s="396"/>
      <c r="GM45" s="396"/>
      <c r="GN45" s="396"/>
      <c r="GO45" s="396"/>
      <c r="GP45" s="396"/>
      <c r="GQ45" s="396"/>
      <c r="GR45" s="396"/>
      <c r="GS45" s="396"/>
      <c r="GT45" s="396"/>
      <c r="GU45" s="396"/>
      <c r="GV45" s="396"/>
      <c r="GW45" s="396"/>
      <c r="GX45" s="396"/>
      <c r="GY45" s="396"/>
      <c r="GZ45" s="396"/>
      <c r="HA45" s="396"/>
      <c r="HB45" s="396"/>
      <c r="HC45" s="396"/>
      <c r="HD45" s="396"/>
      <c r="HE45" s="396"/>
      <c r="HF45" s="396"/>
      <c r="HG45" s="396"/>
      <c r="HH45" s="396"/>
      <c r="HI45" s="396"/>
      <c r="HJ45" s="396"/>
      <c r="HK45" s="396"/>
      <c r="HL45" s="396"/>
      <c r="HM45" s="396"/>
      <c r="HN45" s="396"/>
      <c r="HO45" s="396"/>
      <c r="HP45" s="396"/>
      <c r="HQ45" s="396"/>
      <c r="HR45" s="396"/>
      <c r="HS45" s="396"/>
      <c r="HT45" s="396"/>
      <c r="HU45" s="396"/>
      <c r="HV45" s="396"/>
      <c r="HW45" s="396"/>
      <c r="HX45" s="396"/>
      <c r="HY45" s="396"/>
      <c r="HZ45" s="396"/>
      <c r="IA45" s="396"/>
      <c r="IB45" s="396"/>
      <c r="IC45" s="396"/>
      <c r="ID45" s="396"/>
      <c r="IE45" s="396"/>
      <c r="IF45" s="396"/>
      <c r="IG45" s="396"/>
      <c r="IH45" s="396"/>
      <c r="II45" s="396"/>
      <c r="IJ45" s="396"/>
      <c r="IK45" s="396"/>
      <c r="IL45" s="396"/>
      <c r="IM45" s="396"/>
      <c r="IN45" s="396"/>
      <c r="IO45" s="396"/>
      <c r="IP45" s="396"/>
      <c r="IQ45" s="396"/>
      <c r="IR45" s="396"/>
      <c r="IS45" s="396"/>
      <c r="IT45" s="396"/>
      <c r="IU45" s="396"/>
      <c r="IV45" s="396"/>
      <c r="IW45" s="396"/>
      <c r="IX45" s="396"/>
      <c r="IY45" s="396"/>
      <c r="IZ45" s="396"/>
      <c r="JA45" s="396"/>
      <c r="JB45" s="396"/>
      <c r="JC45" s="396"/>
      <c r="JD45" s="396"/>
      <c r="JE45" s="396"/>
      <c r="JF45" s="396"/>
      <c r="JG45" s="396"/>
      <c r="JH45" s="396"/>
      <c r="JI45" s="396"/>
      <c r="JJ45" s="396"/>
      <c r="JK45" s="396"/>
      <c r="JL45" s="396"/>
      <c r="JM45" s="396"/>
      <c r="JN45" s="396"/>
      <c r="JO45" s="396"/>
      <c r="JP45" s="396"/>
      <c r="JQ45" s="396"/>
      <c r="JR45" s="396"/>
      <c r="JS45" s="396"/>
      <c r="JT45" s="396"/>
      <c r="JU45" s="396"/>
      <c r="JV45" s="396"/>
      <c r="JW45" s="396"/>
      <c r="JX45" s="396"/>
      <c r="JY45" s="396"/>
      <c r="JZ45" s="396"/>
      <c r="KA45" s="396"/>
      <c r="KB45" s="396"/>
      <c r="KC45" s="396"/>
      <c r="KD45" s="396"/>
      <c r="KE45" s="396"/>
      <c r="KF45" s="396"/>
      <c r="KG45" s="396"/>
      <c r="KH45" s="396"/>
      <c r="KI45" s="396"/>
      <c r="KJ45" s="396"/>
      <c r="KK45" s="396"/>
      <c r="KL45" s="396"/>
      <c r="KM45" s="396"/>
      <c r="KN45" s="396"/>
      <c r="KO45" s="396"/>
      <c r="KP45" s="396"/>
      <c r="KQ45" s="396"/>
      <c r="KR45" s="396"/>
      <c r="KS45" s="396"/>
      <c r="KT45" s="396"/>
      <c r="KU45" s="396"/>
      <c r="KV45" s="396"/>
      <c r="KW45" s="396"/>
      <c r="KX45" s="396"/>
      <c r="KY45" s="396"/>
      <c r="KZ45" s="396"/>
      <c r="LA45" s="396"/>
      <c r="LB45" s="396"/>
      <c r="LC45" s="396"/>
      <c r="LD45" s="396"/>
      <c r="LE45" s="396"/>
      <c r="LF45" s="396"/>
      <c r="LG45" s="396"/>
      <c r="LH45" s="396"/>
      <c r="LI45" s="396"/>
      <c r="LJ45" s="396"/>
      <c r="LK45" s="396"/>
      <c r="LL45" s="396"/>
      <c r="LM45" s="396"/>
      <c r="LN45" s="396"/>
      <c r="LO45" s="396"/>
      <c r="LP45" s="396"/>
      <c r="LQ45" s="396"/>
      <c r="LR45" s="396"/>
      <c r="LS45" s="396"/>
      <c r="LT45" s="396"/>
      <c r="LU45" s="396"/>
      <c r="LV45" s="396"/>
      <c r="LW45" s="396"/>
      <c r="LX45" s="396"/>
      <c r="LY45" s="396"/>
      <c r="LZ45" s="396"/>
      <c r="MA45" s="396"/>
      <c r="MB45" s="396"/>
      <c r="MC45" s="396"/>
      <c r="MD45" s="396"/>
      <c r="ME45" s="396"/>
      <c r="MF45" s="396"/>
      <c r="MG45" s="396"/>
      <c r="MH45" s="396"/>
      <c r="MI45" s="396"/>
      <c r="MJ45" s="396"/>
      <c r="MK45" s="396"/>
      <c r="ML45" s="396"/>
      <c r="MM45" s="396"/>
      <c r="MN45" s="396"/>
      <c r="MO45" s="396"/>
      <c r="MP45" s="396"/>
      <c r="MQ45" s="396"/>
      <c r="MR45" s="396"/>
      <c r="MS45" s="396"/>
      <c r="MT45" s="396"/>
      <c r="MU45" s="396"/>
      <c r="MV45" s="396"/>
      <c r="MW45" s="396"/>
      <c r="MX45" s="396"/>
      <c r="MY45" s="396"/>
      <c r="MZ45" s="396"/>
      <c r="NA45" s="396"/>
      <c r="NB45" s="396"/>
      <c r="NC45" s="396"/>
      <c r="ND45" s="396"/>
      <c r="NE45" s="396"/>
      <c r="NF45" s="396"/>
      <c r="NG45" s="396"/>
      <c r="NH45" s="396"/>
      <c r="NI45" s="396"/>
      <c r="NJ45" s="396"/>
      <c r="NK45" s="396"/>
      <c r="NL45" s="396"/>
      <c r="NM45" s="396"/>
      <c r="NN45" s="396"/>
      <c r="NO45" s="396"/>
      <c r="NP45" s="396"/>
      <c r="NQ45" s="396"/>
      <c r="NR45" s="396"/>
      <c r="NS45" s="396"/>
      <c r="NT45" s="396"/>
      <c r="NU45" s="396"/>
      <c r="NV45" s="396"/>
      <c r="NW45" s="396"/>
      <c r="NX45" s="396"/>
      <c r="NY45" s="396"/>
      <c r="NZ45" s="396"/>
      <c r="OA45" s="396"/>
      <c r="OB45" s="396"/>
      <c r="OC45" s="396"/>
      <c r="OD45" s="396"/>
      <c r="OE45" s="396"/>
      <c r="OF45" s="396"/>
      <c r="OG45" s="396"/>
      <c r="OH45" s="396"/>
      <c r="OI45" s="396"/>
      <c r="OJ45" s="396"/>
      <c r="OK45" s="396"/>
      <c r="OL45" s="396"/>
      <c r="OM45" s="396"/>
      <c r="ON45" s="396"/>
      <c r="OO45" s="396"/>
      <c r="OP45" s="396"/>
      <c r="OQ45" s="396"/>
      <c r="OR45" s="396"/>
      <c r="OS45" s="396"/>
      <c r="OT45" s="396"/>
      <c r="OU45" s="396"/>
      <c r="OV45" s="396"/>
      <c r="OW45" s="396"/>
      <c r="OX45" s="396"/>
      <c r="OY45" s="396"/>
      <c r="OZ45" s="396"/>
      <c r="PA45" s="396"/>
      <c r="PB45" s="396"/>
      <c r="PC45" s="396"/>
      <c r="PD45" s="396"/>
      <c r="PE45" s="396"/>
      <c r="PF45" s="396"/>
      <c r="PG45" s="396"/>
      <c r="PH45" s="396"/>
      <c r="PI45" s="396"/>
      <c r="PJ45" s="396"/>
      <c r="PK45" s="396"/>
      <c r="PL45" s="396"/>
      <c r="PM45" s="396"/>
      <c r="PN45" s="396"/>
      <c r="PO45" s="396"/>
      <c r="PP45" s="396"/>
      <c r="PQ45" s="396"/>
      <c r="PR45" s="396"/>
      <c r="PS45" s="396"/>
      <c r="PT45" s="396"/>
      <c r="PU45" s="396"/>
      <c r="PV45" s="396"/>
      <c r="PW45" s="396"/>
      <c r="PX45" s="396"/>
      <c r="PY45" s="396"/>
      <c r="PZ45" s="396"/>
      <c r="QA45" s="396"/>
      <c r="QB45" s="396"/>
      <c r="QC45" s="396"/>
      <c r="QD45" s="396"/>
      <c r="QE45" s="396"/>
      <c r="QF45" s="396"/>
      <c r="QG45" s="396"/>
      <c r="QH45" s="396"/>
      <c r="QI45" s="396"/>
      <c r="QJ45" s="396"/>
      <c r="QK45" s="396"/>
      <c r="QL45" s="396"/>
      <c r="QM45" s="396"/>
      <c r="QN45" s="396"/>
      <c r="QO45" s="396"/>
      <c r="QP45" s="396"/>
      <c r="QQ45" s="396"/>
      <c r="QR45" s="396"/>
      <c r="QS45" s="396"/>
      <c r="QT45" s="396"/>
      <c r="QU45" s="396"/>
      <c r="QV45" s="396"/>
      <c r="QW45" s="396"/>
      <c r="QX45" s="396"/>
      <c r="QY45" s="396"/>
      <c r="QZ45" s="396"/>
      <c r="RA45" s="396"/>
      <c r="RB45" s="396"/>
      <c r="RC45" s="396"/>
      <c r="RD45" s="396"/>
      <c r="RE45" s="396"/>
      <c r="RF45" s="396"/>
      <c r="RG45" s="396"/>
      <c r="RH45" s="396"/>
      <c r="RI45" s="396"/>
      <c r="RJ45" s="396"/>
      <c r="RK45" s="396"/>
      <c r="RL45" s="396"/>
      <c r="RM45" s="396"/>
      <c r="RN45" s="396"/>
      <c r="RO45" s="396"/>
      <c r="RP45" s="396"/>
      <c r="RQ45" s="396"/>
      <c r="RR45" s="396"/>
      <c r="RS45" s="396"/>
      <c r="RT45" s="396"/>
      <c r="RU45" s="396"/>
      <c r="RV45" s="396"/>
      <c r="RW45" s="396"/>
      <c r="RX45" s="396"/>
      <c r="RY45" s="396"/>
      <c r="RZ45" s="396"/>
      <c r="SA45" s="396"/>
      <c r="SB45" s="396"/>
      <c r="SC45" s="396"/>
      <c r="SD45" s="396"/>
      <c r="SE45" s="396"/>
      <c r="SF45" s="396"/>
      <c r="SG45" s="396"/>
      <c r="SH45" s="396"/>
      <c r="SI45" s="396"/>
      <c r="SJ45" s="396"/>
      <c r="SK45" s="396"/>
      <c r="SL45" s="396"/>
      <c r="SM45" s="396"/>
      <c r="SN45" s="396"/>
      <c r="SO45" s="396"/>
      <c r="SP45" s="396"/>
      <c r="SQ45" s="396"/>
      <c r="SR45" s="396"/>
      <c r="SS45" s="396"/>
      <c r="ST45" s="396"/>
      <c r="SU45" s="396"/>
      <c r="SV45" s="396"/>
      <c r="SW45" s="396"/>
      <c r="SX45" s="396"/>
      <c r="SY45" s="396"/>
      <c r="SZ45" s="396"/>
      <c r="TA45" s="396"/>
      <c r="TB45" s="396"/>
      <c r="TC45" s="396"/>
      <c r="TD45" s="396"/>
      <c r="TE45" s="396"/>
      <c r="TF45" s="396"/>
      <c r="TG45" s="396"/>
      <c r="TH45" s="396"/>
      <c r="TI45" s="396"/>
      <c r="TJ45" s="396"/>
      <c r="TK45" s="396"/>
      <c r="TL45" s="396"/>
      <c r="TM45" s="396"/>
      <c r="TN45" s="396"/>
      <c r="TO45" s="396"/>
      <c r="TP45" s="396"/>
      <c r="TQ45" s="396"/>
      <c r="TR45" s="396"/>
      <c r="TS45" s="396"/>
      <c r="TT45" s="396"/>
      <c r="TU45" s="396"/>
      <c r="TV45" s="396"/>
      <c r="TW45" s="396"/>
      <c r="TX45" s="396"/>
      <c r="TY45" s="396"/>
      <c r="TZ45" s="396"/>
      <c r="UA45" s="396"/>
      <c r="UB45" s="396"/>
      <c r="UC45" s="396"/>
      <c r="UD45" s="396"/>
      <c r="UE45" s="396"/>
      <c r="UF45" s="396"/>
      <c r="UG45" s="396"/>
      <c r="UH45" s="396"/>
      <c r="UI45" s="396"/>
      <c r="UJ45" s="396"/>
      <c r="UK45" s="396"/>
      <c r="UL45" s="396"/>
      <c r="UM45" s="396"/>
      <c r="UN45" s="396"/>
      <c r="UO45" s="396"/>
      <c r="UP45" s="396"/>
      <c r="UQ45" s="396"/>
      <c r="UR45" s="396"/>
      <c r="US45" s="396"/>
      <c r="UT45" s="396"/>
      <c r="UU45" s="396"/>
      <c r="UV45" s="396"/>
      <c r="UW45" s="396"/>
      <c r="UX45" s="396"/>
      <c r="UY45" s="396"/>
      <c r="UZ45" s="396"/>
      <c r="VA45" s="396"/>
      <c r="VB45" s="396"/>
      <c r="VC45" s="396"/>
      <c r="VD45" s="396"/>
      <c r="VE45" s="396"/>
      <c r="VF45" s="396"/>
      <c r="VG45" s="396"/>
      <c r="VH45" s="396"/>
      <c r="VI45" s="396"/>
      <c r="VJ45" s="396"/>
      <c r="VK45" s="396"/>
      <c r="VL45" s="396"/>
      <c r="VM45" s="396"/>
      <c r="VN45" s="396"/>
      <c r="VO45" s="396"/>
      <c r="VP45" s="396"/>
      <c r="VQ45" s="396"/>
      <c r="VR45" s="396"/>
      <c r="VS45" s="396"/>
      <c r="VT45" s="396"/>
      <c r="VU45" s="396"/>
      <c r="VV45" s="396"/>
      <c r="VW45" s="396"/>
      <c r="VX45" s="396"/>
      <c r="VY45" s="396"/>
      <c r="VZ45" s="396"/>
      <c r="WA45" s="396"/>
      <c r="WB45" s="396"/>
      <c r="WC45" s="396"/>
      <c r="WD45" s="396"/>
      <c r="WE45" s="396"/>
      <c r="WF45" s="396"/>
      <c r="WG45" s="396"/>
      <c r="WH45" s="396"/>
      <c r="WI45" s="396"/>
      <c r="WJ45" s="396"/>
      <c r="WK45" s="396"/>
      <c r="WL45" s="396"/>
      <c r="WM45" s="396"/>
      <c r="WN45" s="396"/>
      <c r="WO45" s="396"/>
      <c r="WP45" s="396"/>
      <c r="WQ45" s="396"/>
      <c r="WR45" s="396"/>
      <c r="WS45" s="396"/>
      <c r="WT45" s="396"/>
      <c r="WU45" s="396"/>
      <c r="WV45" s="396"/>
      <c r="WW45" s="396"/>
      <c r="WX45" s="396"/>
      <c r="WY45" s="396"/>
      <c r="WZ45" s="396"/>
      <c r="XA45" s="396"/>
      <c r="XB45" s="396"/>
      <c r="XC45" s="396"/>
      <c r="XD45" s="396"/>
      <c r="XE45" s="396"/>
      <c r="XF45" s="396"/>
      <c r="XG45" s="396"/>
      <c r="XH45" s="396"/>
      <c r="XI45" s="396"/>
      <c r="XJ45" s="396"/>
      <c r="XK45" s="396"/>
      <c r="XL45" s="396"/>
      <c r="XM45" s="396"/>
      <c r="XN45" s="396"/>
      <c r="XO45" s="396"/>
      <c r="XP45" s="396"/>
      <c r="XQ45" s="396"/>
      <c r="XR45" s="396"/>
      <c r="XS45" s="396"/>
      <c r="XT45" s="396"/>
      <c r="XU45" s="396"/>
      <c r="XV45" s="396"/>
      <c r="XW45" s="396"/>
      <c r="XX45" s="396"/>
      <c r="XY45" s="396"/>
      <c r="XZ45" s="396"/>
      <c r="YA45" s="396"/>
      <c r="YB45" s="396"/>
      <c r="YC45" s="396"/>
      <c r="YD45" s="396"/>
      <c r="YE45" s="396"/>
      <c r="YF45" s="396"/>
      <c r="YG45" s="396"/>
      <c r="YH45" s="396"/>
      <c r="YI45" s="396"/>
      <c r="YJ45" s="396"/>
    </row>
    <row r="46" spans="1:660" s="382" customFormat="1" ht="20.149999999999999" customHeight="1">
      <c r="A46" s="741" t="s">
        <v>39</v>
      </c>
      <c r="B46" s="742"/>
      <c r="C46" s="742" t="s">
        <v>41</v>
      </c>
      <c r="D46" s="743"/>
      <c r="E46" s="751" t="s">
        <v>92</v>
      </c>
      <c r="F46" s="752"/>
      <c r="G46" s="752"/>
      <c r="H46" s="753"/>
      <c r="I46" s="380"/>
      <c r="J46" s="735">
        <v>8</v>
      </c>
      <c r="K46" s="736"/>
      <c r="L46" s="736">
        <f>Résultats!BG4</f>
        <v>1</v>
      </c>
      <c r="M46" s="736"/>
      <c r="N46" s="554"/>
      <c r="O46" s="729" t="str">
        <f>IF(Résultats!BG36="","",Résultats!BG36)</f>
        <v/>
      </c>
      <c r="P46" s="729"/>
      <c r="Q46" s="730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1"/>
      <c r="DS46" s="381"/>
      <c r="DT46" s="381"/>
      <c r="DU46" s="381"/>
      <c r="DV46" s="381"/>
      <c r="DW46" s="381"/>
      <c r="DX46" s="381"/>
      <c r="DY46" s="381"/>
      <c r="DZ46" s="381"/>
      <c r="EA46" s="381"/>
      <c r="EB46" s="381"/>
      <c r="EC46" s="381"/>
      <c r="ED46" s="381"/>
      <c r="EE46" s="381"/>
      <c r="EF46" s="381"/>
      <c r="EG46" s="381"/>
      <c r="EH46" s="381"/>
      <c r="EI46" s="381"/>
      <c r="EJ46" s="381"/>
      <c r="EK46" s="381"/>
      <c r="EL46" s="381"/>
      <c r="EM46" s="381"/>
      <c r="EN46" s="381"/>
      <c r="EO46" s="381"/>
      <c r="EP46" s="381"/>
      <c r="EQ46" s="381"/>
      <c r="ER46" s="381"/>
      <c r="ES46" s="381"/>
      <c r="ET46" s="381"/>
      <c r="EU46" s="381"/>
      <c r="EV46" s="381"/>
      <c r="EW46" s="381"/>
      <c r="EX46" s="381"/>
      <c r="EY46" s="381"/>
      <c r="EZ46" s="381"/>
      <c r="FA46" s="381"/>
      <c r="FB46" s="381"/>
      <c r="FC46" s="381"/>
      <c r="FD46" s="381"/>
      <c r="FE46" s="381"/>
      <c r="FF46" s="381"/>
      <c r="FG46" s="381"/>
      <c r="FH46" s="381"/>
      <c r="FI46" s="381"/>
      <c r="FJ46" s="381"/>
      <c r="FK46" s="381"/>
      <c r="FL46" s="381"/>
      <c r="FM46" s="381"/>
      <c r="FN46" s="381"/>
      <c r="FO46" s="381"/>
      <c r="FP46" s="381"/>
      <c r="FQ46" s="381"/>
      <c r="FR46" s="381"/>
      <c r="FS46" s="381"/>
      <c r="FT46" s="381"/>
      <c r="FU46" s="381"/>
      <c r="FV46" s="381"/>
      <c r="FW46" s="381"/>
      <c r="FX46" s="381"/>
      <c r="FY46" s="381"/>
      <c r="FZ46" s="381"/>
      <c r="GA46" s="381"/>
      <c r="GB46" s="381"/>
      <c r="GC46" s="381"/>
      <c r="GD46" s="381"/>
      <c r="GE46" s="381"/>
      <c r="GF46" s="381"/>
      <c r="GG46" s="381"/>
      <c r="GH46" s="381"/>
      <c r="GI46" s="381"/>
      <c r="GJ46" s="381"/>
      <c r="GK46" s="381"/>
      <c r="GL46" s="381"/>
      <c r="GM46" s="381"/>
      <c r="GN46" s="381"/>
      <c r="GO46" s="381"/>
      <c r="GP46" s="381"/>
      <c r="GQ46" s="381"/>
      <c r="GR46" s="381"/>
      <c r="GS46" s="381"/>
      <c r="GT46" s="381"/>
      <c r="GU46" s="381"/>
      <c r="GV46" s="381"/>
      <c r="GW46" s="381"/>
      <c r="GX46" s="381"/>
      <c r="GY46" s="381"/>
      <c r="GZ46" s="381"/>
      <c r="HA46" s="381"/>
      <c r="HB46" s="381"/>
      <c r="HC46" s="381"/>
      <c r="HD46" s="381"/>
      <c r="HE46" s="381"/>
      <c r="HF46" s="381"/>
      <c r="HG46" s="381"/>
      <c r="HH46" s="381"/>
      <c r="HI46" s="381"/>
      <c r="HJ46" s="381"/>
      <c r="HK46" s="381"/>
      <c r="HL46" s="381"/>
      <c r="HM46" s="381"/>
      <c r="HN46" s="381"/>
      <c r="HO46" s="381"/>
      <c r="HP46" s="381"/>
      <c r="HQ46" s="381"/>
      <c r="HR46" s="381"/>
      <c r="HS46" s="381"/>
      <c r="HT46" s="381"/>
      <c r="HU46" s="381"/>
      <c r="HV46" s="381"/>
      <c r="HW46" s="381"/>
      <c r="HX46" s="381"/>
      <c r="HY46" s="381"/>
      <c r="HZ46" s="381"/>
      <c r="IA46" s="381"/>
      <c r="IB46" s="381"/>
      <c r="IC46" s="381"/>
      <c r="ID46" s="381"/>
      <c r="IE46" s="381"/>
      <c r="IF46" s="381"/>
      <c r="IG46" s="381"/>
      <c r="IH46" s="381"/>
      <c r="II46" s="381"/>
      <c r="IJ46" s="381"/>
      <c r="IK46" s="381"/>
      <c r="IL46" s="381"/>
      <c r="IM46" s="381"/>
      <c r="IN46" s="381"/>
      <c r="IO46" s="381"/>
      <c r="IP46" s="381"/>
      <c r="IQ46" s="381"/>
      <c r="IR46" s="381"/>
      <c r="IS46" s="381"/>
      <c r="IT46" s="381"/>
      <c r="IU46" s="381"/>
      <c r="IV46" s="381"/>
      <c r="IW46" s="381"/>
      <c r="IX46" s="381"/>
      <c r="IY46" s="381"/>
      <c r="IZ46" s="381"/>
      <c r="JA46" s="381"/>
      <c r="JB46" s="381"/>
      <c r="JC46" s="381"/>
      <c r="JD46" s="381"/>
      <c r="JE46" s="381"/>
      <c r="JF46" s="381"/>
      <c r="JG46" s="381"/>
      <c r="JH46" s="381"/>
      <c r="JI46" s="381"/>
      <c r="JJ46" s="381"/>
      <c r="JK46" s="381"/>
      <c r="JL46" s="381"/>
      <c r="JM46" s="381"/>
      <c r="JN46" s="381"/>
      <c r="JO46" s="381"/>
      <c r="JP46" s="381"/>
      <c r="JQ46" s="381"/>
      <c r="JR46" s="381"/>
      <c r="JS46" s="381"/>
      <c r="JT46" s="381"/>
      <c r="JU46" s="381"/>
      <c r="JV46" s="381"/>
      <c r="JW46" s="381"/>
      <c r="JX46" s="381"/>
      <c r="JY46" s="381"/>
      <c r="JZ46" s="381"/>
      <c r="KA46" s="381"/>
      <c r="KB46" s="381"/>
      <c r="KC46" s="381"/>
      <c r="KD46" s="381"/>
      <c r="KE46" s="381"/>
      <c r="KF46" s="381"/>
      <c r="KG46" s="381"/>
      <c r="KH46" s="381"/>
      <c r="KI46" s="381"/>
      <c r="KJ46" s="381"/>
      <c r="KK46" s="381"/>
      <c r="KL46" s="381"/>
      <c r="KM46" s="381"/>
      <c r="KN46" s="381"/>
      <c r="KO46" s="381"/>
      <c r="KP46" s="381"/>
      <c r="KQ46" s="381"/>
      <c r="KR46" s="381"/>
      <c r="KS46" s="381"/>
      <c r="KT46" s="381"/>
      <c r="KU46" s="381"/>
      <c r="KV46" s="381"/>
      <c r="KW46" s="381"/>
      <c r="KX46" s="381"/>
      <c r="KY46" s="381"/>
      <c r="KZ46" s="381"/>
      <c r="LA46" s="381"/>
      <c r="LB46" s="381"/>
      <c r="LC46" s="381"/>
      <c r="LD46" s="381"/>
      <c r="LE46" s="381"/>
      <c r="LF46" s="381"/>
      <c r="LG46" s="381"/>
      <c r="LH46" s="381"/>
      <c r="LI46" s="381"/>
      <c r="LJ46" s="381"/>
      <c r="LK46" s="381"/>
      <c r="LL46" s="381"/>
      <c r="LM46" s="381"/>
      <c r="LN46" s="381"/>
      <c r="LO46" s="381"/>
      <c r="LP46" s="381"/>
      <c r="LQ46" s="381"/>
      <c r="LR46" s="381"/>
      <c r="LS46" s="381"/>
      <c r="LT46" s="381"/>
      <c r="LU46" s="381"/>
      <c r="LV46" s="381"/>
      <c r="LW46" s="381"/>
      <c r="LX46" s="381"/>
      <c r="LY46" s="381"/>
      <c r="LZ46" s="381"/>
      <c r="MA46" s="381"/>
      <c r="MB46" s="381"/>
      <c r="MC46" s="381"/>
      <c r="MD46" s="381"/>
      <c r="ME46" s="381"/>
      <c r="MF46" s="381"/>
      <c r="MG46" s="381"/>
      <c r="MH46" s="381"/>
      <c r="MI46" s="381"/>
      <c r="MJ46" s="381"/>
      <c r="MK46" s="381"/>
      <c r="ML46" s="381"/>
      <c r="MM46" s="381"/>
      <c r="MN46" s="381"/>
      <c r="MO46" s="381"/>
      <c r="MP46" s="381"/>
      <c r="MQ46" s="381"/>
      <c r="MR46" s="381"/>
      <c r="MS46" s="381"/>
      <c r="MT46" s="381"/>
      <c r="MU46" s="381"/>
      <c r="MV46" s="381"/>
      <c r="MW46" s="381"/>
      <c r="MX46" s="381"/>
      <c r="MY46" s="381"/>
      <c r="MZ46" s="381"/>
      <c r="NA46" s="381"/>
      <c r="NB46" s="381"/>
      <c r="NC46" s="381"/>
      <c r="ND46" s="381"/>
      <c r="NE46" s="381"/>
      <c r="NF46" s="381"/>
      <c r="NG46" s="381"/>
      <c r="NH46" s="381"/>
      <c r="NI46" s="381"/>
      <c r="NJ46" s="381"/>
      <c r="NK46" s="381"/>
      <c r="NL46" s="381"/>
      <c r="NM46" s="381"/>
      <c r="NN46" s="381"/>
      <c r="NO46" s="381"/>
      <c r="NP46" s="381"/>
      <c r="NQ46" s="381"/>
      <c r="NR46" s="381"/>
      <c r="NS46" s="381"/>
      <c r="NT46" s="381"/>
      <c r="NU46" s="381"/>
      <c r="NV46" s="381"/>
      <c r="NW46" s="381"/>
      <c r="NX46" s="381"/>
      <c r="NY46" s="381"/>
      <c r="NZ46" s="381"/>
      <c r="OA46" s="381"/>
      <c r="OB46" s="381"/>
      <c r="OC46" s="381"/>
      <c r="OD46" s="381"/>
      <c r="OE46" s="381"/>
      <c r="OF46" s="381"/>
      <c r="OG46" s="381"/>
      <c r="OH46" s="381"/>
      <c r="OI46" s="381"/>
      <c r="OJ46" s="381"/>
      <c r="OK46" s="381"/>
      <c r="OL46" s="381"/>
      <c r="OM46" s="381"/>
      <c r="ON46" s="381"/>
      <c r="OO46" s="381"/>
      <c r="OP46" s="381"/>
      <c r="OQ46" s="381"/>
      <c r="OR46" s="381"/>
      <c r="OS46" s="381"/>
      <c r="OT46" s="381"/>
      <c r="OU46" s="381"/>
      <c r="OV46" s="381"/>
      <c r="OW46" s="381"/>
      <c r="OX46" s="381"/>
      <c r="OY46" s="381"/>
      <c r="OZ46" s="381"/>
      <c r="PA46" s="381"/>
      <c r="PB46" s="381"/>
      <c r="PC46" s="381"/>
      <c r="PD46" s="381"/>
      <c r="PE46" s="381"/>
      <c r="PF46" s="381"/>
      <c r="PG46" s="381"/>
      <c r="PH46" s="381"/>
      <c r="PI46" s="381"/>
      <c r="PJ46" s="381"/>
      <c r="PK46" s="381"/>
      <c r="PL46" s="381"/>
      <c r="PM46" s="381"/>
      <c r="PN46" s="381"/>
      <c r="PO46" s="381"/>
      <c r="PP46" s="381"/>
      <c r="PQ46" s="381"/>
      <c r="PR46" s="381"/>
      <c r="PS46" s="381"/>
      <c r="PT46" s="381"/>
      <c r="PU46" s="381"/>
      <c r="PV46" s="381"/>
      <c r="PW46" s="381"/>
      <c r="PX46" s="381"/>
      <c r="PY46" s="381"/>
      <c r="PZ46" s="381"/>
      <c r="QA46" s="381"/>
      <c r="QB46" s="381"/>
      <c r="QC46" s="381"/>
      <c r="QD46" s="381"/>
      <c r="QE46" s="381"/>
      <c r="QF46" s="381"/>
      <c r="QG46" s="381"/>
      <c r="QH46" s="381"/>
      <c r="QI46" s="381"/>
      <c r="QJ46" s="381"/>
      <c r="QK46" s="381"/>
      <c r="QL46" s="381"/>
      <c r="QM46" s="381"/>
      <c r="QN46" s="381"/>
      <c r="QO46" s="381"/>
      <c r="QP46" s="381"/>
      <c r="QQ46" s="381"/>
      <c r="QR46" s="381"/>
      <c r="QS46" s="381"/>
      <c r="QT46" s="381"/>
      <c r="QU46" s="381"/>
      <c r="QV46" s="381"/>
      <c r="QW46" s="381"/>
      <c r="QX46" s="381"/>
      <c r="QY46" s="381"/>
      <c r="QZ46" s="381"/>
      <c r="RA46" s="381"/>
      <c r="RB46" s="381"/>
      <c r="RC46" s="381"/>
      <c r="RD46" s="381"/>
      <c r="RE46" s="381"/>
      <c r="RF46" s="381"/>
      <c r="RG46" s="381"/>
      <c r="RH46" s="381"/>
      <c r="RI46" s="381"/>
      <c r="RJ46" s="381"/>
      <c r="RK46" s="381"/>
      <c r="RL46" s="381"/>
      <c r="RM46" s="381"/>
      <c r="RN46" s="381"/>
      <c r="RO46" s="381"/>
      <c r="RP46" s="381"/>
      <c r="RQ46" s="381"/>
      <c r="RR46" s="381"/>
      <c r="RS46" s="381"/>
      <c r="RT46" s="381"/>
      <c r="RU46" s="381"/>
      <c r="RV46" s="381"/>
      <c r="RW46" s="381"/>
      <c r="RX46" s="381"/>
      <c r="RY46" s="381"/>
      <c r="RZ46" s="381"/>
      <c r="SA46" s="381"/>
      <c r="SB46" s="381"/>
      <c r="SC46" s="381"/>
      <c r="SD46" s="381"/>
      <c r="SE46" s="381"/>
      <c r="SF46" s="381"/>
      <c r="SG46" s="381"/>
      <c r="SH46" s="381"/>
      <c r="SI46" s="381"/>
      <c r="SJ46" s="381"/>
      <c r="SK46" s="381"/>
      <c r="SL46" s="381"/>
      <c r="SM46" s="381"/>
      <c r="SN46" s="381"/>
      <c r="SO46" s="381"/>
      <c r="SP46" s="381"/>
      <c r="SQ46" s="381"/>
      <c r="SR46" s="381"/>
      <c r="SS46" s="381"/>
      <c r="ST46" s="381"/>
      <c r="SU46" s="381"/>
      <c r="SV46" s="381"/>
      <c r="SW46" s="381"/>
      <c r="SX46" s="381"/>
      <c r="SY46" s="381"/>
      <c r="SZ46" s="381"/>
      <c r="TA46" s="381"/>
      <c r="TB46" s="381"/>
      <c r="TC46" s="381"/>
      <c r="TD46" s="381"/>
      <c r="TE46" s="381"/>
      <c r="TF46" s="381"/>
      <c r="TG46" s="381"/>
      <c r="TH46" s="381"/>
      <c r="TI46" s="381"/>
      <c r="TJ46" s="381"/>
      <c r="TK46" s="381"/>
      <c r="TL46" s="381"/>
      <c r="TM46" s="381"/>
      <c r="TN46" s="381"/>
      <c r="TO46" s="381"/>
      <c r="TP46" s="381"/>
      <c r="TQ46" s="381"/>
      <c r="TR46" s="381"/>
      <c r="TS46" s="381"/>
      <c r="TT46" s="381"/>
      <c r="TU46" s="381"/>
      <c r="TV46" s="381"/>
      <c r="TW46" s="381"/>
      <c r="TX46" s="381"/>
      <c r="TY46" s="381"/>
      <c r="TZ46" s="381"/>
      <c r="UA46" s="381"/>
      <c r="UB46" s="381"/>
      <c r="UC46" s="381"/>
      <c r="UD46" s="381"/>
      <c r="UE46" s="381"/>
      <c r="UF46" s="381"/>
      <c r="UG46" s="381"/>
      <c r="UH46" s="381"/>
      <c r="UI46" s="381"/>
      <c r="UJ46" s="381"/>
      <c r="UK46" s="381"/>
      <c r="UL46" s="381"/>
      <c r="UM46" s="381"/>
      <c r="UN46" s="381"/>
      <c r="UO46" s="381"/>
      <c r="UP46" s="381"/>
      <c r="UQ46" s="381"/>
      <c r="UR46" s="381"/>
      <c r="US46" s="381"/>
      <c r="UT46" s="381"/>
      <c r="UU46" s="381"/>
      <c r="UV46" s="381"/>
      <c r="UW46" s="381"/>
      <c r="UX46" s="381"/>
      <c r="UY46" s="381"/>
      <c r="UZ46" s="381"/>
      <c r="VA46" s="381"/>
      <c r="VB46" s="381"/>
      <c r="VC46" s="381"/>
      <c r="VD46" s="381"/>
      <c r="VE46" s="381"/>
      <c r="VF46" s="381"/>
      <c r="VG46" s="381"/>
      <c r="VH46" s="381"/>
      <c r="VI46" s="381"/>
      <c r="VJ46" s="381"/>
      <c r="VK46" s="381"/>
      <c r="VL46" s="381"/>
      <c r="VM46" s="381"/>
      <c r="VN46" s="381"/>
      <c r="VO46" s="381"/>
      <c r="VP46" s="381"/>
      <c r="VQ46" s="381"/>
      <c r="VR46" s="381"/>
      <c r="VS46" s="381"/>
      <c r="VT46" s="381"/>
      <c r="VU46" s="381"/>
      <c r="VV46" s="381"/>
      <c r="VW46" s="381"/>
      <c r="VX46" s="381"/>
      <c r="VY46" s="381"/>
      <c r="VZ46" s="381"/>
      <c r="WA46" s="381"/>
      <c r="WB46" s="381"/>
      <c r="WC46" s="381"/>
      <c r="WD46" s="381"/>
      <c r="WE46" s="381"/>
      <c r="WF46" s="381"/>
      <c r="WG46" s="381"/>
      <c r="WH46" s="381"/>
      <c r="WI46" s="381"/>
      <c r="WJ46" s="381"/>
      <c r="WK46" s="381"/>
      <c r="WL46" s="381"/>
      <c r="WM46" s="381"/>
      <c r="WN46" s="381"/>
      <c r="WO46" s="381"/>
      <c r="WP46" s="381"/>
      <c r="WQ46" s="381"/>
      <c r="WR46" s="381"/>
      <c r="WS46" s="381"/>
      <c r="WT46" s="381"/>
      <c r="WU46" s="381"/>
      <c r="WV46" s="381"/>
      <c r="WW46" s="381"/>
      <c r="WX46" s="381"/>
      <c r="WY46" s="381"/>
      <c r="WZ46" s="381"/>
      <c r="XA46" s="381"/>
      <c r="XB46" s="381"/>
      <c r="XC46" s="381"/>
      <c r="XD46" s="381"/>
      <c r="XE46" s="381"/>
      <c r="XF46" s="381"/>
      <c r="XG46" s="381"/>
      <c r="XH46" s="381"/>
      <c r="XI46" s="381"/>
      <c r="XJ46" s="381"/>
      <c r="XK46" s="381"/>
      <c r="XL46" s="381"/>
      <c r="XM46" s="381"/>
      <c r="XN46" s="381"/>
      <c r="XO46" s="381"/>
      <c r="XP46" s="381"/>
      <c r="XQ46" s="381"/>
      <c r="XR46" s="381"/>
      <c r="XS46" s="381"/>
      <c r="XT46" s="381"/>
      <c r="XU46" s="381"/>
      <c r="XV46" s="381"/>
      <c r="XW46" s="381"/>
      <c r="XX46" s="381"/>
      <c r="XY46" s="381"/>
      <c r="XZ46" s="381"/>
      <c r="YA46" s="381"/>
      <c r="YB46" s="381"/>
      <c r="YC46" s="381"/>
      <c r="YD46" s="381"/>
      <c r="YE46" s="381"/>
      <c r="YF46" s="381"/>
      <c r="YG46" s="381"/>
      <c r="YH46" s="381"/>
      <c r="YI46" s="381"/>
      <c r="YJ46" s="381"/>
    </row>
    <row r="47" spans="1:660" s="397" customFormat="1" ht="20.149999999999999" customHeight="1">
      <c r="A47" s="731"/>
      <c r="B47" s="732"/>
      <c r="C47" s="732"/>
      <c r="D47" s="732"/>
      <c r="E47" s="383"/>
      <c r="F47" s="733"/>
      <c r="G47" s="733"/>
      <c r="H47" s="734"/>
      <c r="I47" s="390"/>
      <c r="J47" s="731" t="s">
        <v>227</v>
      </c>
      <c r="K47" s="732"/>
      <c r="L47" s="732">
        <f>Résultats!BH4</f>
        <v>1</v>
      </c>
      <c r="M47" s="732"/>
      <c r="N47" s="383"/>
      <c r="O47" s="737" t="str">
        <f>IF(Résultats!BH36="","",Résultats!BH36)</f>
        <v/>
      </c>
      <c r="P47" s="737"/>
      <c r="Q47" s="738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  <c r="AZ47" s="396"/>
      <c r="BA47" s="396"/>
      <c r="BB47" s="396"/>
      <c r="BC47" s="396"/>
      <c r="BD47" s="396"/>
      <c r="BE47" s="396"/>
      <c r="BF47" s="396"/>
      <c r="BG47" s="396"/>
      <c r="BH47" s="396"/>
      <c r="BI47" s="396"/>
      <c r="BJ47" s="396"/>
      <c r="BK47" s="396"/>
      <c r="BL47" s="396"/>
      <c r="BM47" s="396"/>
      <c r="BN47" s="396"/>
      <c r="BO47" s="396"/>
      <c r="BP47" s="396"/>
      <c r="BQ47" s="396"/>
      <c r="BR47" s="396"/>
      <c r="BS47" s="396"/>
      <c r="BT47" s="396"/>
      <c r="BU47" s="396"/>
      <c r="BV47" s="396"/>
      <c r="BW47" s="396"/>
      <c r="BX47" s="396"/>
      <c r="BY47" s="396"/>
      <c r="BZ47" s="396"/>
      <c r="CA47" s="396"/>
      <c r="CB47" s="396"/>
      <c r="CC47" s="396"/>
      <c r="CD47" s="396"/>
      <c r="CE47" s="396"/>
      <c r="CF47" s="396"/>
      <c r="CG47" s="396"/>
      <c r="CH47" s="396"/>
      <c r="CI47" s="396"/>
      <c r="CJ47" s="396"/>
      <c r="CK47" s="396"/>
      <c r="CL47" s="396"/>
      <c r="CM47" s="396"/>
      <c r="CN47" s="396"/>
      <c r="CO47" s="396"/>
      <c r="CP47" s="396"/>
      <c r="CQ47" s="396"/>
      <c r="CR47" s="396"/>
      <c r="CS47" s="396"/>
      <c r="CT47" s="396"/>
      <c r="CU47" s="396"/>
      <c r="CV47" s="396"/>
      <c r="CW47" s="396"/>
      <c r="CX47" s="396"/>
      <c r="CY47" s="396"/>
      <c r="CZ47" s="396"/>
      <c r="DA47" s="396"/>
      <c r="DB47" s="396"/>
      <c r="DC47" s="396"/>
      <c r="DD47" s="396"/>
      <c r="DE47" s="396"/>
      <c r="DF47" s="396"/>
      <c r="DG47" s="396"/>
      <c r="DH47" s="396"/>
      <c r="DI47" s="396"/>
      <c r="DJ47" s="396"/>
      <c r="DK47" s="396"/>
      <c r="DL47" s="396"/>
      <c r="DM47" s="396"/>
      <c r="DN47" s="396"/>
      <c r="DO47" s="396"/>
      <c r="DP47" s="396"/>
      <c r="DQ47" s="396"/>
      <c r="DR47" s="396"/>
      <c r="DS47" s="396"/>
      <c r="DT47" s="396"/>
      <c r="DU47" s="396"/>
      <c r="DV47" s="396"/>
      <c r="DW47" s="396"/>
      <c r="DX47" s="396"/>
      <c r="DY47" s="396"/>
      <c r="DZ47" s="396"/>
      <c r="EA47" s="396"/>
      <c r="EB47" s="396"/>
      <c r="EC47" s="396"/>
      <c r="ED47" s="396"/>
      <c r="EE47" s="396"/>
      <c r="EF47" s="396"/>
      <c r="EG47" s="396"/>
      <c r="EH47" s="396"/>
      <c r="EI47" s="396"/>
      <c r="EJ47" s="396"/>
      <c r="EK47" s="396"/>
      <c r="EL47" s="396"/>
      <c r="EM47" s="396"/>
      <c r="EN47" s="396"/>
      <c r="EO47" s="396"/>
      <c r="EP47" s="396"/>
      <c r="EQ47" s="396"/>
      <c r="ER47" s="396"/>
      <c r="ES47" s="396"/>
      <c r="ET47" s="396"/>
      <c r="EU47" s="396"/>
      <c r="EV47" s="396"/>
      <c r="EW47" s="396"/>
      <c r="EX47" s="396"/>
      <c r="EY47" s="396"/>
      <c r="EZ47" s="396"/>
      <c r="FA47" s="396"/>
      <c r="FB47" s="396"/>
      <c r="FC47" s="396"/>
      <c r="FD47" s="396"/>
      <c r="FE47" s="396"/>
      <c r="FF47" s="396"/>
      <c r="FG47" s="396"/>
      <c r="FH47" s="396"/>
      <c r="FI47" s="396"/>
      <c r="FJ47" s="396"/>
      <c r="FK47" s="396"/>
      <c r="FL47" s="396"/>
      <c r="FM47" s="396"/>
      <c r="FN47" s="396"/>
      <c r="FO47" s="396"/>
      <c r="FP47" s="396"/>
      <c r="FQ47" s="396"/>
      <c r="FR47" s="396"/>
      <c r="FS47" s="396"/>
      <c r="FT47" s="396"/>
      <c r="FU47" s="396"/>
      <c r="FV47" s="396"/>
      <c r="FW47" s="396"/>
      <c r="FX47" s="396"/>
      <c r="FY47" s="396"/>
      <c r="FZ47" s="396"/>
      <c r="GA47" s="396"/>
      <c r="GB47" s="396"/>
      <c r="GC47" s="396"/>
      <c r="GD47" s="396"/>
      <c r="GE47" s="396"/>
      <c r="GF47" s="396"/>
      <c r="GG47" s="396"/>
      <c r="GH47" s="396"/>
      <c r="GI47" s="396"/>
      <c r="GJ47" s="396"/>
      <c r="GK47" s="396"/>
      <c r="GL47" s="396"/>
      <c r="GM47" s="396"/>
      <c r="GN47" s="396"/>
      <c r="GO47" s="396"/>
      <c r="GP47" s="396"/>
      <c r="GQ47" s="396"/>
      <c r="GR47" s="396"/>
      <c r="GS47" s="396"/>
      <c r="GT47" s="396"/>
      <c r="GU47" s="396"/>
      <c r="GV47" s="396"/>
      <c r="GW47" s="396"/>
      <c r="GX47" s="396"/>
      <c r="GY47" s="396"/>
      <c r="GZ47" s="396"/>
      <c r="HA47" s="396"/>
      <c r="HB47" s="396"/>
      <c r="HC47" s="396"/>
      <c r="HD47" s="396"/>
      <c r="HE47" s="396"/>
      <c r="HF47" s="396"/>
      <c r="HG47" s="396"/>
      <c r="HH47" s="396"/>
      <c r="HI47" s="396"/>
      <c r="HJ47" s="396"/>
      <c r="HK47" s="396"/>
      <c r="HL47" s="396"/>
      <c r="HM47" s="396"/>
      <c r="HN47" s="396"/>
      <c r="HO47" s="396"/>
      <c r="HP47" s="396"/>
      <c r="HQ47" s="396"/>
      <c r="HR47" s="396"/>
      <c r="HS47" s="396"/>
      <c r="HT47" s="396"/>
      <c r="HU47" s="396"/>
      <c r="HV47" s="396"/>
      <c r="HW47" s="396"/>
      <c r="HX47" s="396"/>
      <c r="HY47" s="396"/>
      <c r="HZ47" s="396"/>
      <c r="IA47" s="396"/>
      <c r="IB47" s="396"/>
      <c r="IC47" s="396"/>
      <c r="ID47" s="396"/>
      <c r="IE47" s="396"/>
      <c r="IF47" s="396"/>
      <c r="IG47" s="396"/>
      <c r="IH47" s="396"/>
      <c r="II47" s="396"/>
      <c r="IJ47" s="396"/>
      <c r="IK47" s="396"/>
      <c r="IL47" s="396"/>
      <c r="IM47" s="396"/>
      <c r="IN47" s="396"/>
      <c r="IO47" s="396"/>
      <c r="IP47" s="396"/>
      <c r="IQ47" s="396"/>
      <c r="IR47" s="396"/>
      <c r="IS47" s="396"/>
      <c r="IT47" s="396"/>
      <c r="IU47" s="396"/>
      <c r="IV47" s="396"/>
      <c r="IW47" s="396"/>
      <c r="IX47" s="396"/>
      <c r="IY47" s="396"/>
      <c r="IZ47" s="396"/>
      <c r="JA47" s="396"/>
      <c r="JB47" s="396"/>
      <c r="JC47" s="396"/>
      <c r="JD47" s="396"/>
      <c r="JE47" s="396"/>
      <c r="JF47" s="396"/>
      <c r="JG47" s="396"/>
      <c r="JH47" s="396"/>
      <c r="JI47" s="396"/>
      <c r="JJ47" s="396"/>
      <c r="JK47" s="396"/>
      <c r="JL47" s="396"/>
      <c r="JM47" s="396"/>
      <c r="JN47" s="396"/>
      <c r="JO47" s="396"/>
      <c r="JP47" s="396"/>
      <c r="JQ47" s="396"/>
      <c r="JR47" s="396"/>
      <c r="JS47" s="396"/>
      <c r="JT47" s="396"/>
      <c r="JU47" s="396"/>
      <c r="JV47" s="396"/>
      <c r="JW47" s="396"/>
      <c r="JX47" s="396"/>
      <c r="JY47" s="396"/>
      <c r="JZ47" s="396"/>
      <c r="KA47" s="396"/>
      <c r="KB47" s="396"/>
      <c r="KC47" s="396"/>
      <c r="KD47" s="396"/>
      <c r="KE47" s="396"/>
      <c r="KF47" s="396"/>
      <c r="KG47" s="396"/>
      <c r="KH47" s="396"/>
      <c r="KI47" s="396"/>
      <c r="KJ47" s="396"/>
      <c r="KK47" s="396"/>
      <c r="KL47" s="396"/>
      <c r="KM47" s="396"/>
      <c r="KN47" s="396"/>
      <c r="KO47" s="396"/>
      <c r="KP47" s="396"/>
      <c r="KQ47" s="396"/>
      <c r="KR47" s="396"/>
      <c r="KS47" s="396"/>
      <c r="KT47" s="396"/>
      <c r="KU47" s="396"/>
      <c r="KV47" s="396"/>
      <c r="KW47" s="396"/>
      <c r="KX47" s="396"/>
      <c r="KY47" s="396"/>
      <c r="KZ47" s="396"/>
      <c r="LA47" s="396"/>
      <c r="LB47" s="396"/>
      <c r="LC47" s="396"/>
      <c r="LD47" s="396"/>
      <c r="LE47" s="396"/>
      <c r="LF47" s="396"/>
      <c r="LG47" s="396"/>
      <c r="LH47" s="396"/>
      <c r="LI47" s="396"/>
      <c r="LJ47" s="396"/>
      <c r="LK47" s="396"/>
      <c r="LL47" s="396"/>
      <c r="LM47" s="396"/>
      <c r="LN47" s="396"/>
      <c r="LO47" s="396"/>
      <c r="LP47" s="396"/>
      <c r="LQ47" s="396"/>
      <c r="LR47" s="396"/>
      <c r="LS47" s="396"/>
      <c r="LT47" s="396"/>
      <c r="LU47" s="396"/>
      <c r="LV47" s="396"/>
      <c r="LW47" s="396"/>
      <c r="LX47" s="396"/>
      <c r="LY47" s="396"/>
      <c r="LZ47" s="396"/>
      <c r="MA47" s="396"/>
      <c r="MB47" s="396"/>
      <c r="MC47" s="396"/>
      <c r="MD47" s="396"/>
      <c r="ME47" s="396"/>
      <c r="MF47" s="396"/>
      <c r="MG47" s="396"/>
      <c r="MH47" s="396"/>
      <c r="MI47" s="396"/>
      <c r="MJ47" s="396"/>
      <c r="MK47" s="396"/>
      <c r="ML47" s="396"/>
      <c r="MM47" s="396"/>
      <c r="MN47" s="396"/>
      <c r="MO47" s="396"/>
      <c r="MP47" s="396"/>
      <c r="MQ47" s="396"/>
      <c r="MR47" s="396"/>
      <c r="MS47" s="396"/>
      <c r="MT47" s="396"/>
      <c r="MU47" s="396"/>
      <c r="MV47" s="396"/>
      <c r="MW47" s="396"/>
      <c r="MX47" s="396"/>
      <c r="MY47" s="396"/>
      <c r="MZ47" s="396"/>
      <c r="NA47" s="396"/>
      <c r="NB47" s="396"/>
      <c r="NC47" s="396"/>
      <c r="ND47" s="396"/>
      <c r="NE47" s="396"/>
      <c r="NF47" s="396"/>
      <c r="NG47" s="396"/>
      <c r="NH47" s="396"/>
      <c r="NI47" s="396"/>
      <c r="NJ47" s="396"/>
      <c r="NK47" s="396"/>
      <c r="NL47" s="396"/>
      <c r="NM47" s="396"/>
      <c r="NN47" s="396"/>
      <c r="NO47" s="396"/>
      <c r="NP47" s="396"/>
      <c r="NQ47" s="396"/>
      <c r="NR47" s="396"/>
      <c r="NS47" s="396"/>
      <c r="NT47" s="396"/>
      <c r="NU47" s="396"/>
      <c r="NV47" s="396"/>
      <c r="NW47" s="396"/>
      <c r="NX47" s="396"/>
      <c r="NY47" s="396"/>
      <c r="NZ47" s="396"/>
      <c r="OA47" s="396"/>
      <c r="OB47" s="396"/>
      <c r="OC47" s="396"/>
      <c r="OD47" s="396"/>
      <c r="OE47" s="396"/>
      <c r="OF47" s="396"/>
      <c r="OG47" s="396"/>
      <c r="OH47" s="396"/>
      <c r="OI47" s="396"/>
      <c r="OJ47" s="396"/>
      <c r="OK47" s="396"/>
      <c r="OL47" s="396"/>
      <c r="OM47" s="396"/>
      <c r="ON47" s="396"/>
      <c r="OO47" s="396"/>
      <c r="OP47" s="396"/>
      <c r="OQ47" s="396"/>
      <c r="OR47" s="396"/>
      <c r="OS47" s="396"/>
      <c r="OT47" s="396"/>
      <c r="OU47" s="396"/>
      <c r="OV47" s="396"/>
      <c r="OW47" s="396"/>
      <c r="OX47" s="396"/>
      <c r="OY47" s="396"/>
      <c r="OZ47" s="396"/>
      <c r="PA47" s="396"/>
      <c r="PB47" s="396"/>
      <c r="PC47" s="396"/>
      <c r="PD47" s="396"/>
      <c r="PE47" s="396"/>
      <c r="PF47" s="396"/>
      <c r="PG47" s="396"/>
      <c r="PH47" s="396"/>
      <c r="PI47" s="396"/>
      <c r="PJ47" s="396"/>
      <c r="PK47" s="396"/>
      <c r="PL47" s="396"/>
      <c r="PM47" s="396"/>
      <c r="PN47" s="396"/>
      <c r="PO47" s="396"/>
      <c r="PP47" s="396"/>
      <c r="PQ47" s="396"/>
      <c r="PR47" s="396"/>
      <c r="PS47" s="396"/>
      <c r="PT47" s="396"/>
      <c r="PU47" s="396"/>
      <c r="PV47" s="396"/>
      <c r="PW47" s="396"/>
      <c r="PX47" s="396"/>
      <c r="PY47" s="396"/>
      <c r="PZ47" s="396"/>
      <c r="QA47" s="396"/>
      <c r="QB47" s="396"/>
      <c r="QC47" s="396"/>
      <c r="QD47" s="396"/>
      <c r="QE47" s="396"/>
      <c r="QF47" s="396"/>
      <c r="QG47" s="396"/>
      <c r="QH47" s="396"/>
      <c r="QI47" s="396"/>
      <c r="QJ47" s="396"/>
      <c r="QK47" s="396"/>
      <c r="QL47" s="396"/>
      <c r="QM47" s="396"/>
      <c r="QN47" s="396"/>
      <c r="QO47" s="396"/>
      <c r="QP47" s="396"/>
      <c r="QQ47" s="396"/>
      <c r="QR47" s="396"/>
      <c r="QS47" s="396"/>
      <c r="QT47" s="396"/>
      <c r="QU47" s="396"/>
      <c r="QV47" s="396"/>
      <c r="QW47" s="396"/>
      <c r="QX47" s="396"/>
      <c r="QY47" s="396"/>
      <c r="QZ47" s="396"/>
      <c r="RA47" s="396"/>
      <c r="RB47" s="396"/>
      <c r="RC47" s="396"/>
      <c r="RD47" s="396"/>
      <c r="RE47" s="396"/>
      <c r="RF47" s="396"/>
      <c r="RG47" s="396"/>
      <c r="RH47" s="396"/>
      <c r="RI47" s="396"/>
      <c r="RJ47" s="396"/>
      <c r="RK47" s="396"/>
      <c r="RL47" s="396"/>
      <c r="RM47" s="396"/>
      <c r="RN47" s="396"/>
      <c r="RO47" s="396"/>
      <c r="RP47" s="396"/>
      <c r="RQ47" s="396"/>
      <c r="RR47" s="396"/>
      <c r="RS47" s="396"/>
      <c r="RT47" s="396"/>
      <c r="RU47" s="396"/>
      <c r="RV47" s="396"/>
      <c r="RW47" s="396"/>
      <c r="RX47" s="396"/>
      <c r="RY47" s="396"/>
      <c r="RZ47" s="396"/>
      <c r="SA47" s="396"/>
      <c r="SB47" s="396"/>
      <c r="SC47" s="396"/>
      <c r="SD47" s="396"/>
      <c r="SE47" s="396"/>
      <c r="SF47" s="396"/>
      <c r="SG47" s="396"/>
      <c r="SH47" s="396"/>
      <c r="SI47" s="396"/>
      <c r="SJ47" s="396"/>
      <c r="SK47" s="396"/>
      <c r="SL47" s="396"/>
      <c r="SM47" s="396"/>
      <c r="SN47" s="396"/>
      <c r="SO47" s="396"/>
      <c r="SP47" s="396"/>
      <c r="SQ47" s="396"/>
      <c r="SR47" s="396"/>
      <c r="SS47" s="396"/>
      <c r="ST47" s="396"/>
      <c r="SU47" s="396"/>
      <c r="SV47" s="396"/>
      <c r="SW47" s="396"/>
      <c r="SX47" s="396"/>
      <c r="SY47" s="396"/>
      <c r="SZ47" s="396"/>
      <c r="TA47" s="396"/>
      <c r="TB47" s="396"/>
      <c r="TC47" s="396"/>
      <c r="TD47" s="396"/>
      <c r="TE47" s="396"/>
      <c r="TF47" s="396"/>
      <c r="TG47" s="396"/>
      <c r="TH47" s="396"/>
      <c r="TI47" s="396"/>
      <c r="TJ47" s="396"/>
      <c r="TK47" s="396"/>
      <c r="TL47" s="396"/>
      <c r="TM47" s="396"/>
      <c r="TN47" s="396"/>
      <c r="TO47" s="396"/>
      <c r="TP47" s="396"/>
      <c r="TQ47" s="396"/>
      <c r="TR47" s="396"/>
      <c r="TS47" s="396"/>
      <c r="TT47" s="396"/>
      <c r="TU47" s="396"/>
      <c r="TV47" s="396"/>
      <c r="TW47" s="396"/>
      <c r="TX47" s="396"/>
      <c r="TY47" s="396"/>
      <c r="TZ47" s="396"/>
      <c r="UA47" s="396"/>
      <c r="UB47" s="396"/>
      <c r="UC47" s="396"/>
      <c r="UD47" s="396"/>
      <c r="UE47" s="396"/>
      <c r="UF47" s="396"/>
      <c r="UG47" s="396"/>
      <c r="UH47" s="396"/>
      <c r="UI47" s="396"/>
      <c r="UJ47" s="396"/>
      <c r="UK47" s="396"/>
      <c r="UL47" s="396"/>
      <c r="UM47" s="396"/>
      <c r="UN47" s="396"/>
      <c r="UO47" s="396"/>
      <c r="UP47" s="396"/>
      <c r="UQ47" s="396"/>
      <c r="UR47" s="396"/>
      <c r="US47" s="396"/>
      <c r="UT47" s="396"/>
      <c r="UU47" s="396"/>
      <c r="UV47" s="396"/>
      <c r="UW47" s="396"/>
      <c r="UX47" s="396"/>
      <c r="UY47" s="396"/>
      <c r="UZ47" s="396"/>
      <c r="VA47" s="396"/>
      <c r="VB47" s="396"/>
      <c r="VC47" s="396"/>
      <c r="VD47" s="396"/>
      <c r="VE47" s="396"/>
      <c r="VF47" s="396"/>
      <c r="VG47" s="396"/>
      <c r="VH47" s="396"/>
      <c r="VI47" s="396"/>
      <c r="VJ47" s="396"/>
      <c r="VK47" s="396"/>
      <c r="VL47" s="396"/>
      <c r="VM47" s="396"/>
      <c r="VN47" s="396"/>
      <c r="VO47" s="396"/>
      <c r="VP47" s="396"/>
      <c r="VQ47" s="396"/>
      <c r="VR47" s="396"/>
      <c r="VS47" s="396"/>
      <c r="VT47" s="396"/>
      <c r="VU47" s="396"/>
      <c r="VV47" s="396"/>
      <c r="VW47" s="396"/>
      <c r="VX47" s="396"/>
      <c r="VY47" s="396"/>
      <c r="VZ47" s="396"/>
      <c r="WA47" s="396"/>
      <c r="WB47" s="396"/>
      <c r="WC47" s="396"/>
      <c r="WD47" s="396"/>
      <c r="WE47" s="396"/>
      <c r="WF47" s="396"/>
      <c r="WG47" s="396"/>
      <c r="WH47" s="396"/>
      <c r="WI47" s="396"/>
      <c r="WJ47" s="396"/>
      <c r="WK47" s="396"/>
      <c r="WL47" s="396"/>
      <c r="WM47" s="396"/>
      <c r="WN47" s="396"/>
      <c r="WO47" s="396"/>
      <c r="WP47" s="396"/>
      <c r="WQ47" s="396"/>
      <c r="WR47" s="396"/>
      <c r="WS47" s="396"/>
      <c r="WT47" s="396"/>
      <c r="WU47" s="396"/>
      <c r="WV47" s="396"/>
      <c r="WW47" s="396"/>
      <c r="WX47" s="396"/>
      <c r="WY47" s="396"/>
      <c r="WZ47" s="396"/>
      <c r="XA47" s="396"/>
      <c r="XB47" s="396"/>
      <c r="XC47" s="396"/>
      <c r="XD47" s="396"/>
      <c r="XE47" s="396"/>
      <c r="XF47" s="396"/>
      <c r="XG47" s="396"/>
      <c r="XH47" s="396"/>
      <c r="XI47" s="396"/>
      <c r="XJ47" s="396"/>
      <c r="XK47" s="396"/>
      <c r="XL47" s="396"/>
      <c r="XM47" s="396"/>
      <c r="XN47" s="396"/>
      <c r="XO47" s="396"/>
      <c r="XP47" s="396"/>
      <c r="XQ47" s="396"/>
      <c r="XR47" s="396"/>
      <c r="XS47" s="396"/>
      <c r="XT47" s="396"/>
      <c r="XU47" s="396"/>
      <c r="XV47" s="396"/>
      <c r="XW47" s="396"/>
      <c r="XX47" s="396"/>
      <c r="XY47" s="396"/>
      <c r="XZ47" s="396"/>
      <c r="YA47" s="396"/>
      <c r="YB47" s="396"/>
      <c r="YC47" s="396"/>
      <c r="YD47" s="396"/>
      <c r="YE47" s="396"/>
      <c r="YF47" s="396"/>
      <c r="YG47" s="396"/>
      <c r="YH47" s="396"/>
      <c r="YI47" s="396"/>
      <c r="YJ47" s="396"/>
    </row>
    <row r="48" spans="1:660" s="382" customFormat="1" ht="20.149999999999999" customHeight="1">
      <c r="A48" s="741" t="s">
        <v>39</v>
      </c>
      <c r="B48" s="742"/>
      <c r="C48" s="742" t="s">
        <v>41</v>
      </c>
      <c r="D48" s="743"/>
      <c r="E48" s="748" t="s">
        <v>137</v>
      </c>
      <c r="F48" s="749"/>
      <c r="G48" s="749"/>
      <c r="H48" s="750"/>
      <c r="I48" s="398"/>
      <c r="J48" s="741" t="s">
        <v>39</v>
      </c>
      <c r="K48" s="742"/>
      <c r="L48" s="742" t="s">
        <v>41</v>
      </c>
      <c r="M48" s="743"/>
      <c r="N48" s="726" t="s">
        <v>101</v>
      </c>
      <c r="O48" s="727"/>
      <c r="P48" s="727"/>
      <c r="Q48" s="728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  <c r="AZ48" s="381"/>
      <c r="BA48" s="381"/>
      <c r="BB48" s="381"/>
      <c r="BC48" s="381"/>
      <c r="BD48" s="381"/>
      <c r="BE48" s="381"/>
      <c r="BF48" s="381"/>
      <c r="BG48" s="381"/>
      <c r="BH48" s="381"/>
      <c r="BI48" s="381"/>
      <c r="BJ48" s="381"/>
      <c r="BK48" s="381"/>
      <c r="BL48" s="381"/>
      <c r="BM48" s="381"/>
      <c r="BN48" s="381"/>
      <c r="BO48" s="381"/>
      <c r="BP48" s="381"/>
      <c r="BQ48" s="381"/>
      <c r="BR48" s="381"/>
      <c r="BS48" s="381"/>
      <c r="BT48" s="381"/>
      <c r="BU48" s="381"/>
      <c r="BV48" s="381"/>
      <c r="BW48" s="381"/>
      <c r="BX48" s="381"/>
      <c r="BY48" s="381"/>
      <c r="BZ48" s="381"/>
      <c r="CA48" s="381"/>
      <c r="CB48" s="381"/>
      <c r="CC48" s="381"/>
      <c r="CD48" s="381"/>
      <c r="CE48" s="381"/>
      <c r="CF48" s="381"/>
      <c r="CG48" s="381"/>
      <c r="CH48" s="381"/>
      <c r="CI48" s="381"/>
      <c r="CJ48" s="381"/>
      <c r="CK48" s="381"/>
      <c r="CL48" s="381"/>
      <c r="CM48" s="381"/>
      <c r="CN48" s="381"/>
      <c r="CO48" s="381"/>
      <c r="CP48" s="381"/>
      <c r="CQ48" s="381"/>
      <c r="CR48" s="381"/>
      <c r="CS48" s="381"/>
      <c r="CT48" s="381"/>
      <c r="CU48" s="381"/>
      <c r="CV48" s="381"/>
      <c r="CW48" s="381"/>
      <c r="CX48" s="381"/>
      <c r="CY48" s="381"/>
      <c r="CZ48" s="381"/>
      <c r="DA48" s="381"/>
      <c r="DB48" s="381"/>
      <c r="DC48" s="381"/>
      <c r="DD48" s="381"/>
      <c r="DE48" s="381"/>
      <c r="DF48" s="381"/>
      <c r="DG48" s="381"/>
      <c r="DH48" s="381"/>
      <c r="DI48" s="381"/>
      <c r="DJ48" s="381"/>
      <c r="DK48" s="381"/>
      <c r="DL48" s="381"/>
      <c r="DM48" s="381"/>
      <c r="DN48" s="381"/>
      <c r="DO48" s="381"/>
      <c r="DP48" s="381"/>
      <c r="DQ48" s="381"/>
      <c r="DR48" s="381"/>
      <c r="DS48" s="381"/>
      <c r="DT48" s="381"/>
      <c r="DU48" s="381"/>
      <c r="DV48" s="381"/>
      <c r="DW48" s="381"/>
      <c r="DX48" s="381"/>
      <c r="DY48" s="381"/>
      <c r="DZ48" s="381"/>
      <c r="EA48" s="381"/>
      <c r="EB48" s="381"/>
      <c r="EC48" s="381"/>
      <c r="ED48" s="381"/>
      <c r="EE48" s="381"/>
      <c r="EF48" s="381"/>
      <c r="EG48" s="381"/>
      <c r="EH48" s="381"/>
      <c r="EI48" s="381"/>
      <c r="EJ48" s="381"/>
      <c r="EK48" s="381"/>
      <c r="EL48" s="381"/>
      <c r="EM48" s="381"/>
      <c r="EN48" s="381"/>
      <c r="EO48" s="381"/>
      <c r="EP48" s="381"/>
      <c r="EQ48" s="381"/>
      <c r="ER48" s="381"/>
      <c r="ES48" s="381"/>
      <c r="ET48" s="381"/>
      <c r="EU48" s="381"/>
      <c r="EV48" s="381"/>
      <c r="EW48" s="381"/>
      <c r="EX48" s="381"/>
      <c r="EY48" s="381"/>
      <c r="EZ48" s="381"/>
      <c r="FA48" s="381"/>
      <c r="FB48" s="381"/>
      <c r="FC48" s="381"/>
      <c r="FD48" s="381"/>
      <c r="FE48" s="381"/>
      <c r="FF48" s="381"/>
      <c r="FG48" s="381"/>
      <c r="FH48" s="381"/>
      <c r="FI48" s="381"/>
      <c r="FJ48" s="381"/>
      <c r="FK48" s="381"/>
      <c r="FL48" s="381"/>
      <c r="FM48" s="381"/>
      <c r="FN48" s="381"/>
      <c r="FO48" s="381"/>
      <c r="FP48" s="381"/>
      <c r="FQ48" s="381"/>
      <c r="FR48" s="381"/>
      <c r="FS48" s="381"/>
      <c r="FT48" s="381"/>
      <c r="FU48" s="381"/>
      <c r="FV48" s="381"/>
      <c r="FW48" s="381"/>
      <c r="FX48" s="381"/>
      <c r="FY48" s="381"/>
      <c r="FZ48" s="381"/>
      <c r="GA48" s="381"/>
      <c r="GB48" s="381"/>
      <c r="GC48" s="381"/>
      <c r="GD48" s="381"/>
      <c r="GE48" s="381"/>
      <c r="GF48" s="381"/>
      <c r="GG48" s="381"/>
      <c r="GH48" s="381"/>
      <c r="GI48" s="381"/>
      <c r="GJ48" s="381"/>
      <c r="GK48" s="381"/>
      <c r="GL48" s="381"/>
      <c r="GM48" s="381"/>
      <c r="GN48" s="381"/>
      <c r="GO48" s="381"/>
      <c r="GP48" s="381"/>
      <c r="GQ48" s="381"/>
      <c r="GR48" s="381"/>
      <c r="GS48" s="381"/>
      <c r="GT48" s="381"/>
      <c r="GU48" s="381"/>
      <c r="GV48" s="381"/>
      <c r="GW48" s="381"/>
      <c r="GX48" s="381"/>
      <c r="GY48" s="381"/>
      <c r="GZ48" s="381"/>
      <c r="HA48" s="381"/>
      <c r="HB48" s="381"/>
      <c r="HC48" s="381"/>
      <c r="HD48" s="381"/>
      <c r="HE48" s="381"/>
      <c r="HF48" s="381"/>
      <c r="HG48" s="381"/>
      <c r="HH48" s="381"/>
      <c r="HI48" s="381"/>
      <c r="HJ48" s="381"/>
      <c r="HK48" s="381"/>
      <c r="HL48" s="381"/>
      <c r="HM48" s="381"/>
      <c r="HN48" s="381"/>
      <c r="HO48" s="381"/>
      <c r="HP48" s="381"/>
      <c r="HQ48" s="381"/>
      <c r="HR48" s="381"/>
      <c r="HS48" s="381"/>
      <c r="HT48" s="381"/>
      <c r="HU48" s="381"/>
      <c r="HV48" s="381"/>
      <c r="HW48" s="381"/>
      <c r="HX48" s="381"/>
      <c r="HY48" s="381"/>
      <c r="HZ48" s="381"/>
      <c r="IA48" s="381"/>
      <c r="IB48" s="381"/>
      <c r="IC48" s="381"/>
      <c r="ID48" s="381"/>
      <c r="IE48" s="381"/>
      <c r="IF48" s="381"/>
      <c r="IG48" s="381"/>
      <c r="IH48" s="381"/>
      <c r="II48" s="381"/>
      <c r="IJ48" s="381"/>
      <c r="IK48" s="381"/>
      <c r="IL48" s="381"/>
      <c r="IM48" s="381"/>
      <c r="IN48" s="381"/>
      <c r="IO48" s="381"/>
      <c r="IP48" s="381"/>
      <c r="IQ48" s="381"/>
      <c r="IR48" s="381"/>
      <c r="IS48" s="381"/>
      <c r="IT48" s="381"/>
      <c r="IU48" s="381"/>
      <c r="IV48" s="381"/>
      <c r="IW48" s="381"/>
      <c r="IX48" s="381"/>
      <c r="IY48" s="381"/>
      <c r="IZ48" s="381"/>
      <c r="JA48" s="381"/>
      <c r="JB48" s="381"/>
      <c r="JC48" s="381"/>
      <c r="JD48" s="381"/>
      <c r="JE48" s="381"/>
      <c r="JF48" s="381"/>
      <c r="JG48" s="381"/>
      <c r="JH48" s="381"/>
      <c r="JI48" s="381"/>
      <c r="JJ48" s="381"/>
      <c r="JK48" s="381"/>
      <c r="JL48" s="381"/>
      <c r="JM48" s="381"/>
      <c r="JN48" s="381"/>
      <c r="JO48" s="381"/>
      <c r="JP48" s="381"/>
      <c r="JQ48" s="381"/>
      <c r="JR48" s="381"/>
      <c r="JS48" s="381"/>
      <c r="JT48" s="381"/>
      <c r="JU48" s="381"/>
      <c r="JV48" s="381"/>
      <c r="JW48" s="381"/>
      <c r="JX48" s="381"/>
      <c r="JY48" s="381"/>
      <c r="JZ48" s="381"/>
      <c r="KA48" s="381"/>
      <c r="KB48" s="381"/>
      <c r="KC48" s="381"/>
      <c r="KD48" s="381"/>
      <c r="KE48" s="381"/>
      <c r="KF48" s="381"/>
      <c r="KG48" s="381"/>
      <c r="KH48" s="381"/>
      <c r="KI48" s="381"/>
      <c r="KJ48" s="381"/>
      <c r="KK48" s="381"/>
      <c r="KL48" s="381"/>
      <c r="KM48" s="381"/>
      <c r="KN48" s="381"/>
      <c r="KO48" s="381"/>
      <c r="KP48" s="381"/>
      <c r="KQ48" s="381"/>
      <c r="KR48" s="381"/>
      <c r="KS48" s="381"/>
      <c r="KT48" s="381"/>
      <c r="KU48" s="381"/>
      <c r="KV48" s="381"/>
      <c r="KW48" s="381"/>
      <c r="KX48" s="381"/>
      <c r="KY48" s="381"/>
      <c r="KZ48" s="381"/>
      <c r="LA48" s="381"/>
      <c r="LB48" s="381"/>
      <c r="LC48" s="381"/>
      <c r="LD48" s="381"/>
      <c r="LE48" s="381"/>
      <c r="LF48" s="381"/>
      <c r="LG48" s="381"/>
      <c r="LH48" s="381"/>
      <c r="LI48" s="381"/>
      <c r="LJ48" s="381"/>
      <c r="LK48" s="381"/>
      <c r="LL48" s="381"/>
      <c r="LM48" s="381"/>
      <c r="LN48" s="381"/>
      <c r="LO48" s="381"/>
      <c r="LP48" s="381"/>
      <c r="LQ48" s="381"/>
      <c r="LR48" s="381"/>
      <c r="LS48" s="381"/>
      <c r="LT48" s="381"/>
      <c r="LU48" s="381"/>
      <c r="LV48" s="381"/>
      <c r="LW48" s="381"/>
      <c r="LX48" s="381"/>
      <c r="LY48" s="381"/>
      <c r="LZ48" s="381"/>
      <c r="MA48" s="381"/>
      <c r="MB48" s="381"/>
      <c r="MC48" s="381"/>
      <c r="MD48" s="381"/>
      <c r="ME48" s="381"/>
      <c r="MF48" s="381"/>
      <c r="MG48" s="381"/>
      <c r="MH48" s="381"/>
      <c r="MI48" s="381"/>
      <c r="MJ48" s="381"/>
      <c r="MK48" s="381"/>
      <c r="ML48" s="381"/>
      <c r="MM48" s="381"/>
      <c r="MN48" s="381"/>
      <c r="MO48" s="381"/>
      <c r="MP48" s="381"/>
      <c r="MQ48" s="381"/>
      <c r="MR48" s="381"/>
      <c r="MS48" s="381"/>
      <c r="MT48" s="381"/>
      <c r="MU48" s="381"/>
      <c r="MV48" s="381"/>
      <c r="MW48" s="381"/>
      <c r="MX48" s="381"/>
      <c r="MY48" s="381"/>
      <c r="MZ48" s="381"/>
      <c r="NA48" s="381"/>
      <c r="NB48" s="381"/>
      <c r="NC48" s="381"/>
      <c r="ND48" s="381"/>
      <c r="NE48" s="381"/>
      <c r="NF48" s="381"/>
      <c r="NG48" s="381"/>
      <c r="NH48" s="381"/>
      <c r="NI48" s="381"/>
      <c r="NJ48" s="381"/>
      <c r="NK48" s="381"/>
      <c r="NL48" s="381"/>
      <c r="NM48" s="381"/>
      <c r="NN48" s="381"/>
      <c r="NO48" s="381"/>
      <c r="NP48" s="381"/>
      <c r="NQ48" s="381"/>
      <c r="NR48" s="381"/>
      <c r="NS48" s="381"/>
      <c r="NT48" s="381"/>
      <c r="NU48" s="381"/>
      <c r="NV48" s="381"/>
      <c r="NW48" s="381"/>
      <c r="NX48" s="381"/>
      <c r="NY48" s="381"/>
      <c r="NZ48" s="381"/>
      <c r="OA48" s="381"/>
      <c r="OB48" s="381"/>
      <c r="OC48" s="381"/>
      <c r="OD48" s="381"/>
      <c r="OE48" s="381"/>
      <c r="OF48" s="381"/>
      <c r="OG48" s="381"/>
      <c r="OH48" s="381"/>
      <c r="OI48" s="381"/>
      <c r="OJ48" s="381"/>
      <c r="OK48" s="381"/>
      <c r="OL48" s="381"/>
      <c r="OM48" s="381"/>
      <c r="ON48" s="381"/>
      <c r="OO48" s="381"/>
      <c r="OP48" s="381"/>
      <c r="OQ48" s="381"/>
      <c r="OR48" s="381"/>
      <c r="OS48" s="381"/>
      <c r="OT48" s="381"/>
      <c r="OU48" s="381"/>
      <c r="OV48" s="381"/>
      <c r="OW48" s="381"/>
      <c r="OX48" s="381"/>
      <c r="OY48" s="381"/>
      <c r="OZ48" s="381"/>
      <c r="PA48" s="381"/>
      <c r="PB48" s="381"/>
      <c r="PC48" s="381"/>
      <c r="PD48" s="381"/>
      <c r="PE48" s="381"/>
      <c r="PF48" s="381"/>
      <c r="PG48" s="381"/>
      <c r="PH48" s="381"/>
      <c r="PI48" s="381"/>
      <c r="PJ48" s="381"/>
      <c r="PK48" s="381"/>
      <c r="PL48" s="381"/>
      <c r="PM48" s="381"/>
      <c r="PN48" s="381"/>
      <c r="PO48" s="381"/>
      <c r="PP48" s="381"/>
      <c r="PQ48" s="381"/>
      <c r="PR48" s="381"/>
      <c r="PS48" s="381"/>
      <c r="PT48" s="381"/>
      <c r="PU48" s="381"/>
      <c r="PV48" s="381"/>
      <c r="PW48" s="381"/>
      <c r="PX48" s="381"/>
      <c r="PY48" s="381"/>
      <c r="PZ48" s="381"/>
      <c r="QA48" s="381"/>
      <c r="QB48" s="381"/>
      <c r="QC48" s="381"/>
      <c r="QD48" s="381"/>
      <c r="QE48" s="381"/>
      <c r="QF48" s="381"/>
      <c r="QG48" s="381"/>
      <c r="QH48" s="381"/>
      <c r="QI48" s="381"/>
      <c r="QJ48" s="381"/>
      <c r="QK48" s="381"/>
      <c r="QL48" s="381"/>
      <c r="QM48" s="381"/>
      <c r="QN48" s="381"/>
      <c r="QO48" s="381"/>
      <c r="QP48" s="381"/>
      <c r="QQ48" s="381"/>
      <c r="QR48" s="381"/>
      <c r="QS48" s="381"/>
      <c r="QT48" s="381"/>
      <c r="QU48" s="381"/>
      <c r="QV48" s="381"/>
      <c r="QW48" s="381"/>
      <c r="QX48" s="381"/>
      <c r="QY48" s="381"/>
      <c r="QZ48" s="381"/>
      <c r="RA48" s="381"/>
      <c r="RB48" s="381"/>
      <c r="RC48" s="381"/>
      <c r="RD48" s="381"/>
      <c r="RE48" s="381"/>
      <c r="RF48" s="381"/>
      <c r="RG48" s="381"/>
      <c r="RH48" s="381"/>
      <c r="RI48" s="381"/>
      <c r="RJ48" s="381"/>
      <c r="RK48" s="381"/>
      <c r="RL48" s="381"/>
      <c r="RM48" s="381"/>
      <c r="RN48" s="381"/>
      <c r="RO48" s="381"/>
      <c r="RP48" s="381"/>
      <c r="RQ48" s="381"/>
      <c r="RR48" s="381"/>
      <c r="RS48" s="381"/>
      <c r="RT48" s="381"/>
      <c r="RU48" s="381"/>
      <c r="RV48" s="381"/>
      <c r="RW48" s="381"/>
      <c r="RX48" s="381"/>
      <c r="RY48" s="381"/>
      <c r="RZ48" s="381"/>
      <c r="SA48" s="381"/>
      <c r="SB48" s="381"/>
      <c r="SC48" s="381"/>
      <c r="SD48" s="381"/>
      <c r="SE48" s="381"/>
      <c r="SF48" s="381"/>
      <c r="SG48" s="381"/>
      <c r="SH48" s="381"/>
      <c r="SI48" s="381"/>
      <c r="SJ48" s="381"/>
      <c r="SK48" s="381"/>
      <c r="SL48" s="381"/>
      <c r="SM48" s="381"/>
      <c r="SN48" s="381"/>
      <c r="SO48" s="381"/>
      <c r="SP48" s="381"/>
      <c r="SQ48" s="381"/>
      <c r="SR48" s="381"/>
      <c r="SS48" s="381"/>
      <c r="ST48" s="381"/>
      <c r="SU48" s="381"/>
      <c r="SV48" s="381"/>
      <c r="SW48" s="381"/>
      <c r="SX48" s="381"/>
      <c r="SY48" s="381"/>
      <c r="SZ48" s="381"/>
      <c r="TA48" s="381"/>
      <c r="TB48" s="381"/>
      <c r="TC48" s="381"/>
      <c r="TD48" s="381"/>
      <c r="TE48" s="381"/>
      <c r="TF48" s="381"/>
      <c r="TG48" s="381"/>
      <c r="TH48" s="381"/>
      <c r="TI48" s="381"/>
      <c r="TJ48" s="381"/>
      <c r="TK48" s="381"/>
      <c r="TL48" s="381"/>
      <c r="TM48" s="381"/>
      <c r="TN48" s="381"/>
      <c r="TO48" s="381"/>
      <c r="TP48" s="381"/>
      <c r="TQ48" s="381"/>
      <c r="TR48" s="381"/>
      <c r="TS48" s="381"/>
      <c r="TT48" s="381"/>
      <c r="TU48" s="381"/>
      <c r="TV48" s="381"/>
      <c r="TW48" s="381"/>
      <c r="TX48" s="381"/>
      <c r="TY48" s="381"/>
      <c r="TZ48" s="381"/>
      <c r="UA48" s="381"/>
      <c r="UB48" s="381"/>
      <c r="UC48" s="381"/>
      <c r="UD48" s="381"/>
      <c r="UE48" s="381"/>
      <c r="UF48" s="381"/>
      <c r="UG48" s="381"/>
      <c r="UH48" s="381"/>
      <c r="UI48" s="381"/>
      <c r="UJ48" s="381"/>
      <c r="UK48" s="381"/>
      <c r="UL48" s="381"/>
      <c r="UM48" s="381"/>
      <c r="UN48" s="381"/>
      <c r="UO48" s="381"/>
      <c r="UP48" s="381"/>
      <c r="UQ48" s="381"/>
      <c r="UR48" s="381"/>
      <c r="US48" s="381"/>
      <c r="UT48" s="381"/>
      <c r="UU48" s="381"/>
      <c r="UV48" s="381"/>
      <c r="UW48" s="381"/>
      <c r="UX48" s="381"/>
      <c r="UY48" s="381"/>
      <c r="UZ48" s="381"/>
      <c r="VA48" s="381"/>
      <c r="VB48" s="381"/>
      <c r="VC48" s="381"/>
      <c r="VD48" s="381"/>
      <c r="VE48" s="381"/>
      <c r="VF48" s="381"/>
      <c r="VG48" s="381"/>
      <c r="VH48" s="381"/>
      <c r="VI48" s="381"/>
      <c r="VJ48" s="381"/>
      <c r="VK48" s="381"/>
      <c r="VL48" s="381"/>
      <c r="VM48" s="381"/>
      <c r="VN48" s="381"/>
      <c r="VO48" s="381"/>
      <c r="VP48" s="381"/>
      <c r="VQ48" s="381"/>
      <c r="VR48" s="381"/>
      <c r="VS48" s="381"/>
      <c r="VT48" s="381"/>
      <c r="VU48" s="381"/>
      <c r="VV48" s="381"/>
      <c r="VW48" s="381"/>
      <c r="VX48" s="381"/>
      <c r="VY48" s="381"/>
      <c r="VZ48" s="381"/>
      <c r="WA48" s="381"/>
      <c r="WB48" s="381"/>
      <c r="WC48" s="381"/>
      <c r="WD48" s="381"/>
      <c r="WE48" s="381"/>
      <c r="WF48" s="381"/>
      <c r="WG48" s="381"/>
      <c r="WH48" s="381"/>
      <c r="WI48" s="381"/>
      <c r="WJ48" s="381"/>
      <c r="WK48" s="381"/>
      <c r="WL48" s="381"/>
      <c r="WM48" s="381"/>
      <c r="WN48" s="381"/>
      <c r="WO48" s="381"/>
      <c r="WP48" s="381"/>
      <c r="WQ48" s="381"/>
      <c r="WR48" s="381"/>
      <c r="WS48" s="381"/>
      <c r="WT48" s="381"/>
      <c r="WU48" s="381"/>
      <c r="WV48" s="381"/>
      <c r="WW48" s="381"/>
      <c r="WX48" s="381"/>
      <c r="WY48" s="381"/>
      <c r="WZ48" s="381"/>
      <c r="XA48" s="381"/>
      <c r="XB48" s="381"/>
      <c r="XC48" s="381"/>
      <c r="XD48" s="381"/>
      <c r="XE48" s="381"/>
      <c r="XF48" s="381"/>
      <c r="XG48" s="381"/>
      <c r="XH48" s="381"/>
      <c r="XI48" s="381"/>
      <c r="XJ48" s="381"/>
      <c r="XK48" s="381"/>
      <c r="XL48" s="381"/>
      <c r="XM48" s="381"/>
      <c r="XN48" s="381"/>
      <c r="XO48" s="381"/>
      <c r="XP48" s="381"/>
      <c r="XQ48" s="381"/>
      <c r="XR48" s="381"/>
      <c r="XS48" s="381"/>
      <c r="XT48" s="381"/>
      <c r="XU48" s="381"/>
      <c r="XV48" s="381"/>
      <c r="XW48" s="381"/>
      <c r="XX48" s="381"/>
      <c r="XY48" s="381"/>
      <c r="XZ48" s="381"/>
      <c r="YA48" s="381"/>
      <c r="YB48" s="381"/>
      <c r="YC48" s="381"/>
      <c r="YD48" s="381"/>
      <c r="YE48" s="381"/>
      <c r="YF48" s="381"/>
      <c r="YG48" s="381"/>
      <c r="YH48" s="381"/>
      <c r="YI48" s="381"/>
      <c r="YJ48" s="381"/>
    </row>
    <row r="49" spans="1:660" s="397" customFormat="1" ht="20.149999999999999" customHeight="1">
      <c r="A49" s="731">
        <v>11</v>
      </c>
      <c r="B49" s="732"/>
      <c r="C49" s="732">
        <f>Résultats!AL4</f>
        <v>2</v>
      </c>
      <c r="D49" s="732"/>
      <c r="E49" s="383"/>
      <c r="F49" s="733" t="str">
        <f>IF(Résultats!AL36="","",Résultats!AL36)</f>
        <v/>
      </c>
      <c r="G49" s="733"/>
      <c r="H49" s="734"/>
      <c r="I49" s="390"/>
      <c r="J49" s="731" t="s">
        <v>63</v>
      </c>
      <c r="K49" s="732"/>
      <c r="L49" s="732">
        <f>Résultats!BI4</f>
        <v>2</v>
      </c>
      <c r="M49" s="732"/>
      <c r="N49" s="383"/>
      <c r="O49" s="737" t="str">
        <f>IF(Résultats!BI36="","",Résultats!BI36)</f>
        <v/>
      </c>
      <c r="P49" s="737"/>
      <c r="Q49" s="738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  <c r="AZ49" s="396"/>
      <c r="BA49" s="396"/>
      <c r="BB49" s="396"/>
      <c r="BC49" s="396"/>
      <c r="BD49" s="396"/>
      <c r="BE49" s="396"/>
      <c r="BF49" s="396"/>
      <c r="BG49" s="396"/>
      <c r="BH49" s="396"/>
      <c r="BI49" s="396"/>
      <c r="BJ49" s="396"/>
      <c r="BK49" s="396"/>
      <c r="BL49" s="396"/>
      <c r="BM49" s="396"/>
      <c r="BN49" s="396"/>
      <c r="BO49" s="396"/>
      <c r="BP49" s="396"/>
      <c r="BQ49" s="396"/>
      <c r="BR49" s="396"/>
      <c r="BS49" s="396"/>
      <c r="BT49" s="396"/>
      <c r="BU49" s="396"/>
      <c r="BV49" s="396"/>
      <c r="BW49" s="396"/>
      <c r="BX49" s="396"/>
      <c r="BY49" s="396"/>
      <c r="BZ49" s="396"/>
      <c r="CA49" s="396"/>
      <c r="CB49" s="396"/>
      <c r="CC49" s="396"/>
      <c r="CD49" s="396"/>
      <c r="CE49" s="396"/>
      <c r="CF49" s="396"/>
      <c r="CG49" s="396"/>
      <c r="CH49" s="396"/>
      <c r="CI49" s="396"/>
      <c r="CJ49" s="396"/>
      <c r="CK49" s="396"/>
      <c r="CL49" s="396"/>
      <c r="CM49" s="396"/>
      <c r="CN49" s="396"/>
      <c r="CO49" s="396"/>
      <c r="CP49" s="396"/>
      <c r="CQ49" s="396"/>
      <c r="CR49" s="396"/>
      <c r="CS49" s="396"/>
      <c r="CT49" s="396"/>
      <c r="CU49" s="396"/>
      <c r="CV49" s="396"/>
      <c r="CW49" s="396"/>
      <c r="CX49" s="396"/>
      <c r="CY49" s="396"/>
      <c r="CZ49" s="396"/>
      <c r="DA49" s="396"/>
      <c r="DB49" s="396"/>
      <c r="DC49" s="396"/>
      <c r="DD49" s="396"/>
      <c r="DE49" s="396"/>
      <c r="DF49" s="396"/>
      <c r="DG49" s="396"/>
      <c r="DH49" s="396"/>
      <c r="DI49" s="396"/>
      <c r="DJ49" s="396"/>
      <c r="DK49" s="396"/>
      <c r="DL49" s="396"/>
      <c r="DM49" s="396"/>
      <c r="DN49" s="396"/>
      <c r="DO49" s="396"/>
      <c r="DP49" s="396"/>
      <c r="DQ49" s="396"/>
      <c r="DR49" s="396"/>
      <c r="DS49" s="396"/>
      <c r="DT49" s="396"/>
      <c r="DU49" s="396"/>
      <c r="DV49" s="396"/>
      <c r="DW49" s="396"/>
      <c r="DX49" s="396"/>
      <c r="DY49" s="396"/>
      <c r="DZ49" s="396"/>
      <c r="EA49" s="396"/>
      <c r="EB49" s="396"/>
      <c r="EC49" s="396"/>
      <c r="ED49" s="396"/>
      <c r="EE49" s="396"/>
      <c r="EF49" s="396"/>
      <c r="EG49" s="396"/>
      <c r="EH49" s="396"/>
      <c r="EI49" s="396"/>
      <c r="EJ49" s="396"/>
      <c r="EK49" s="396"/>
      <c r="EL49" s="396"/>
      <c r="EM49" s="396"/>
      <c r="EN49" s="396"/>
      <c r="EO49" s="396"/>
      <c r="EP49" s="396"/>
      <c r="EQ49" s="396"/>
      <c r="ER49" s="396"/>
      <c r="ES49" s="396"/>
      <c r="ET49" s="396"/>
      <c r="EU49" s="396"/>
      <c r="EV49" s="396"/>
      <c r="EW49" s="396"/>
      <c r="EX49" s="396"/>
      <c r="EY49" s="396"/>
      <c r="EZ49" s="396"/>
      <c r="FA49" s="396"/>
      <c r="FB49" s="396"/>
      <c r="FC49" s="396"/>
      <c r="FD49" s="396"/>
      <c r="FE49" s="396"/>
      <c r="FF49" s="396"/>
      <c r="FG49" s="396"/>
      <c r="FH49" s="396"/>
      <c r="FI49" s="396"/>
      <c r="FJ49" s="396"/>
      <c r="FK49" s="396"/>
      <c r="FL49" s="396"/>
      <c r="FM49" s="396"/>
      <c r="FN49" s="396"/>
      <c r="FO49" s="396"/>
      <c r="FP49" s="396"/>
      <c r="FQ49" s="396"/>
      <c r="FR49" s="396"/>
      <c r="FS49" s="396"/>
      <c r="FT49" s="396"/>
      <c r="FU49" s="396"/>
      <c r="FV49" s="396"/>
      <c r="FW49" s="396"/>
      <c r="FX49" s="396"/>
      <c r="FY49" s="396"/>
      <c r="FZ49" s="396"/>
      <c r="GA49" s="396"/>
      <c r="GB49" s="396"/>
      <c r="GC49" s="396"/>
      <c r="GD49" s="396"/>
      <c r="GE49" s="396"/>
      <c r="GF49" s="396"/>
      <c r="GG49" s="396"/>
      <c r="GH49" s="396"/>
      <c r="GI49" s="396"/>
      <c r="GJ49" s="396"/>
      <c r="GK49" s="396"/>
      <c r="GL49" s="396"/>
      <c r="GM49" s="396"/>
      <c r="GN49" s="396"/>
      <c r="GO49" s="396"/>
      <c r="GP49" s="396"/>
      <c r="GQ49" s="396"/>
      <c r="GR49" s="396"/>
      <c r="GS49" s="396"/>
      <c r="GT49" s="396"/>
      <c r="GU49" s="396"/>
      <c r="GV49" s="396"/>
      <c r="GW49" s="396"/>
      <c r="GX49" s="396"/>
      <c r="GY49" s="396"/>
      <c r="GZ49" s="396"/>
      <c r="HA49" s="396"/>
      <c r="HB49" s="396"/>
      <c r="HC49" s="396"/>
      <c r="HD49" s="396"/>
      <c r="HE49" s="396"/>
      <c r="HF49" s="396"/>
      <c r="HG49" s="396"/>
      <c r="HH49" s="396"/>
      <c r="HI49" s="396"/>
      <c r="HJ49" s="396"/>
      <c r="HK49" s="396"/>
      <c r="HL49" s="396"/>
      <c r="HM49" s="396"/>
      <c r="HN49" s="396"/>
      <c r="HO49" s="396"/>
      <c r="HP49" s="396"/>
      <c r="HQ49" s="396"/>
      <c r="HR49" s="396"/>
      <c r="HS49" s="396"/>
      <c r="HT49" s="396"/>
      <c r="HU49" s="396"/>
      <c r="HV49" s="396"/>
      <c r="HW49" s="396"/>
      <c r="HX49" s="396"/>
      <c r="HY49" s="396"/>
      <c r="HZ49" s="396"/>
      <c r="IA49" s="396"/>
      <c r="IB49" s="396"/>
      <c r="IC49" s="396"/>
      <c r="ID49" s="396"/>
      <c r="IE49" s="396"/>
      <c r="IF49" s="396"/>
      <c r="IG49" s="396"/>
      <c r="IH49" s="396"/>
      <c r="II49" s="396"/>
      <c r="IJ49" s="396"/>
      <c r="IK49" s="396"/>
      <c r="IL49" s="396"/>
      <c r="IM49" s="396"/>
      <c r="IN49" s="396"/>
      <c r="IO49" s="396"/>
      <c r="IP49" s="396"/>
      <c r="IQ49" s="396"/>
      <c r="IR49" s="396"/>
      <c r="IS49" s="396"/>
      <c r="IT49" s="396"/>
      <c r="IU49" s="396"/>
      <c r="IV49" s="396"/>
      <c r="IW49" s="396"/>
      <c r="IX49" s="396"/>
      <c r="IY49" s="396"/>
      <c r="IZ49" s="396"/>
      <c r="JA49" s="396"/>
      <c r="JB49" s="396"/>
      <c r="JC49" s="396"/>
      <c r="JD49" s="396"/>
      <c r="JE49" s="396"/>
      <c r="JF49" s="396"/>
      <c r="JG49" s="396"/>
      <c r="JH49" s="396"/>
      <c r="JI49" s="396"/>
      <c r="JJ49" s="396"/>
      <c r="JK49" s="396"/>
      <c r="JL49" s="396"/>
      <c r="JM49" s="396"/>
      <c r="JN49" s="396"/>
      <c r="JO49" s="396"/>
      <c r="JP49" s="396"/>
      <c r="JQ49" s="396"/>
      <c r="JR49" s="396"/>
      <c r="JS49" s="396"/>
      <c r="JT49" s="396"/>
      <c r="JU49" s="396"/>
      <c r="JV49" s="396"/>
      <c r="JW49" s="396"/>
      <c r="JX49" s="396"/>
      <c r="JY49" s="396"/>
      <c r="JZ49" s="396"/>
      <c r="KA49" s="396"/>
      <c r="KB49" s="396"/>
      <c r="KC49" s="396"/>
      <c r="KD49" s="396"/>
      <c r="KE49" s="396"/>
      <c r="KF49" s="396"/>
      <c r="KG49" s="396"/>
      <c r="KH49" s="396"/>
      <c r="KI49" s="396"/>
      <c r="KJ49" s="396"/>
      <c r="KK49" s="396"/>
      <c r="KL49" s="396"/>
      <c r="KM49" s="396"/>
      <c r="KN49" s="396"/>
      <c r="KO49" s="396"/>
      <c r="KP49" s="396"/>
      <c r="KQ49" s="396"/>
      <c r="KR49" s="396"/>
      <c r="KS49" s="396"/>
      <c r="KT49" s="396"/>
      <c r="KU49" s="396"/>
      <c r="KV49" s="396"/>
      <c r="KW49" s="396"/>
      <c r="KX49" s="396"/>
      <c r="KY49" s="396"/>
      <c r="KZ49" s="396"/>
      <c r="LA49" s="396"/>
      <c r="LB49" s="396"/>
      <c r="LC49" s="396"/>
      <c r="LD49" s="396"/>
      <c r="LE49" s="396"/>
      <c r="LF49" s="396"/>
      <c r="LG49" s="396"/>
      <c r="LH49" s="396"/>
      <c r="LI49" s="396"/>
      <c r="LJ49" s="396"/>
      <c r="LK49" s="396"/>
      <c r="LL49" s="396"/>
      <c r="LM49" s="396"/>
      <c r="LN49" s="396"/>
      <c r="LO49" s="396"/>
      <c r="LP49" s="396"/>
      <c r="LQ49" s="396"/>
      <c r="LR49" s="396"/>
      <c r="LS49" s="396"/>
      <c r="LT49" s="396"/>
      <c r="LU49" s="396"/>
      <c r="LV49" s="396"/>
      <c r="LW49" s="396"/>
      <c r="LX49" s="396"/>
      <c r="LY49" s="396"/>
      <c r="LZ49" s="396"/>
      <c r="MA49" s="396"/>
      <c r="MB49" s="396"/>
      <c r="MC49" s="396"/>
      <c r="MD49" s="396"/>
      <c r="ME49" s="396"/>
      <c r="MF49" s="396"/>
      <c r="MG49" s="396"/>
      <c r="MH49" s="396"/>
      <c r="MI49" s="396"/>
      <c r="MJ49" s="396"/>
      <c r="MK49" s="396"/>
      <c r="ML49" s="396"/>
      <c r="MM49" s="396"/>
      <c r="MN49" s="396"/>
      <c r="MO49" s="396"/>
      <c r="MP49" s="396"/>
      <c r="MQ49" s="396"/>
      <c r="MR49" s="396"/>
      <c r="MS49" s="396"/>
      <c r="MT49" s="396"/>
      <c r="MU49" s="396"/>
      <c r="MV49" s="396"/>
      <c r="MW49" s="396"/>
      <c r="MX49" s="396"/>
      <c r="MY49" s="396"/>
      <c r="MZ49" s="396"/>
      <c r="NA49" s="396"/>
      <c r="NB49" s="396"/>
      <c r="NC49" s="396"/>
      <c r="ND49" s="396"/>
      <c r="NE49" s="396"/>
      <c r="NF49" s="396"/>
      <c r="NG49" s="396"/>
      <c r="NH49" s="396"/>
      <c r="NI49" s="396"/>
      <c r="NJ49" s="396"/>
      <c r="NK49" s="396"/>
      <c r="NL49" s="396"/>
      <c r="NM49" s="396"/>
      <c r="NN49" s="396"/>
      <c r="NO49" s="396"/>
      <c r="NP49" s="396"/>
      <c r="NQ49" s="396"/>
      <c r="NR49" s="396"/>
      <c r="NS49" s="396"/>
      <c r="NT49" s="396"/>
      <c r="NU49" s="396"/>
      <c r="NV49" s="396"/>
      <c r="NW49" s="396"/>
      <c r="NX49" s="396"/>
      <c r="NY49" s="396"/>
      <c r="NZ49" s="396"/>
      <c r="OA49" s="396"/>
      <c r="OB49" s="396"/>
      <c r="OC49" s="396"/>
      <c r="OD49" s="396"/>
      <c r="OE49" s="396"/>
      <c r="OF49" s="396"/>
      <c r="OG49" s="396"/>
      <c r="OH49" s="396"/>
      <c r="OI49" s="396"/>
      <c r="OJ49" s="396"/>
      <c r="OK49" s="396"/>
      <c r="OL49" s="396"/>
      <c r="OM49" s="396"/>
      <c r="ON49" s="396"/>
      <c r="OO49" s="396"/>
      <c r="OP49" s="396"/>
      <c r="OQ49" s="396"/>
      <c r="OR49" s="396"/>
      <c r="OS49" s="396"/>
      <c r="OT49" s="396"/>
      <c r="OU49" s="396"/>
      <c r="OV49" s="396"/>
      <c r="OW49" s="396"/>
      <c r="OX49" s="396"/>
      <c r="OY49" s="396"/>
      <c r="OZ49" s="396"/>
      <c r="PA49" s="396"/>
      <c r="PB49" s="396"/>
      <c r="PC49" s="396"/>
      <c r="PD49" s="396"/>
      <c r="PE49" s="396"/>
      <c r="PF49" s="396"/>
      <c r="PG49" s="396"/>
      <c r="PH49" s="396"/>
      <c r="PI49" s="396"/>
      <c r="PJ49" s="396"/>
      <c r="PK49" s="396"/>
      <c r="PL49" s="396"/>
      <c r="PM49" s="396"/>
      <c r="PN49" s="396"/>
      <c r="PO49" s="396"/>
      <c r="PP49" s="396"/>
      <c r="PQ49" s="396"/>
      <c r="PR49" s="396"/>
      <c r="PS49" s="396"/>
      <c r="PT49" s="396"/>
      <c r="PU49" s="396"/>
      <c r="PV49" s="396"/>
      <c r="PW49" s="396"/>
      <c r="PX49" s="396"/>
      <c r="PY49" s="396"/>
      <c r="PZ49" s="396"/>
      <c r="QA49" s="396"/>
      <c r="QB49" s="396"/>
      <c r="QC49" s="396"/>
      <c r="QD49" s="396"/>
      <c r="QE49" s="396"/>
      <c r="QF49" s="396"/>
      <c r="QG49" s="396"/>
      <c r="QH49" s="396"/>
      <c r="QI49" s="396"/>
      <c r="QJ49" s="396"/>
      <c r="QK49" s="396"/>
      <c r="QL49" s="396"/>
      <c r="QM49" s="396"/>
      <c r="QN49" s="396"/>
      <c r="QO49" s="396"/>
      <c r="QP49" s="396"/>
      <c r="QQ49" s="396"/>
      <c r="QR49" s="396"/>
      <c r="QS49" s="396"/>
      <c r="QT49" s="396"/>
      <c r="QU49" s="396"/>
      <c r="QV49" s="396"/>
      <c r="QW49" s="396"/>
      <c r="QX49" s="396"/>
      <c r="QY49" s="396"/>
      <c r="QZ49" s="396"/>
      <c r="RA49" s="396"/>
      <c r="RB49" s="396"/>
      <c r="RC49" s="396"/>
      <c r="RD49" s="396"/>
      <c r="RE49" s="396"/>
      <c r="RF49" s="396"/>
      <c r="RG49" s="396"/>
      <c r="RH49" s="396"/>
      <c r="RI49" s="396"/>
      <c r="RJ49" s="396"/>
      <c r="RK49" s="396"/>
      <c r="RL49" s="396"/>
      <c r="RM49" s="396"/>
      <c r="RN49" s="396"/>
      <c r="RO49" s="396"/>
      <c r="RP49" s="396"/>
      <c r="RQ49" s="396"/>
      <c r="RR49" s="396"/>
      <c r="RS49" s="396"/>
      <c r="RT49" s="396"/>
      <c r="RU49" s="396"/>
      <c r="RV49" s="396"/>
      <c r="RW49" s="396"/>
      <c r="RX49" s="396"/>
      <c r="RY49" s="396"/>
      <c r="RZ49" s="396"/>
      <c r="SA49" s="396"/>
      <c r="SB49" s="396"/>
      <c r="SC49" s="396"/>
      <c r="SD49" s="396"/>
      <c r="SE49" s="396"/>
      <c r="SF49" s="396"/>
      <c r="SG49" s="396"/>
      <c r="SH49" s="396"/>
      <c r="SI49" s="396"/>
      <c r="SJ49" s="396"/>
      <c r="SK49" s="396"/>
      <c r="SL49" s="396"/>
      <c r="SM49" s="396"/>
      <c r="SN49" s="396"/>
      <c r="SO49" s="396"/>
      <c r="SP49" s="396"/>
      <c r="SQ49" s="396"/>
      <c r="SR49" s="396"/>
      <c r="SS49" s="396"/>
      <c r="ST49" s="396"/>
      <c r="SU49" s="396"/>
      <c r="SV49" s="396"/>
      <c r="SW49" s="396"/>
      <c r="SX49" s="396"/>
      <c r="SY49" s="396"/>
      <c r="SZ49" s="396"/>
      <c r="TA49" s="396"/>
      <c r="TB49" s="396"/>
      <c r="TC49" s="396"/>
      <c r="TD49" s="396"/>
      <c r="TE49" s="396"/>
      <c r="TF49" s="396"/>
      <c r="TG49" s="396"/>
      <c r="TH49" s="396"/>
      <c r="TI49" s="396"/>
      <c r="TJ49" s="396"/>
      <c r="TK49" s="396"/>
      <c r="TL49" s="396"/>
      <c r="TM49" s="396"/>
      <c r="TN49" s="396"/>
      <c r="TO49" s="396"/>
      <c r="TP49" s="396"/>
      <c r="TQ49" s="396"/>
      <c r="TR49" s="396"/>
      <c r="TS49" s="396"/>
      <c r="TT49" s="396"/>
      <c r="TU49" s="396"/>
      <c r="TV49" s="396"/>
      <c r="TW49" s="396"/>
      <c r="TX49" s="396"/>
      <c r="TY49" s="396"/>
      <c r="TZ49" s="396"/>
      <c r="UA49" s="396"/>
      <c r="UB49" s="396"/>
      <c r="UC49" s="396"/>
      <c r="UD49" s="396"/>
      <c r="UE49" s="396"/>
      <c r="UF49" s="396"/>
      <c r="UG49" s="396"/>
      <c r="UH49" s="396"/>
      <c r="UI49" s="396"/>
      <c r="UJ49" s="396"/>
      <c r="UK49" s="396"/>
      <c r="UL49" s="396"/>
      <c r="UM49" s="396"/>
      <c r="UN49" s="396"/>
      <c r="UO49" s="396"/>
      <c r="UP49" s="396"/>
      <c r="UQ49" s="396"/>
      <c r="UR49" s="396"/>
      <c r="US49" s="396"/>
      <c r="UT49" s="396"/>
      <c r="UU49" s="396"/>
      <c r="UV49" s="396"/>
      <c r="UW49" s="396"/>
      <c r="UX49" s="396"/>
      <c r="UY49" s="396"/>
      <c r="UZ49" s="396"/>
      <c r="VA49" s="396"/>
      <c r="VB49" s="396"/>
      <c r="VC49" s="396"/>
      <c r="VD49" s="396"/>
      <c r="VE49" s="396"/>
      <c r="VF49" s="396"/>
      <c r="VG49" s="396"/>
      <c r="VH49" s="396"/>
      <c r="VI49" s="396"/>
      <c r="VJ49" s="396"/>
      <c r="VK49" s="396"/>
      <c r="VL49" s="396"/>
      <c r="VM49" s="396"/>
      <c r="VN49" s="396"/>
      <c r="VO49" s="396"/>
      <c r="VP49" s="396"/>
      <c r="VQ49" s="396"/>
      <c r="VR49" s="396"/>
      <c r="VS49" s="396"/>
      <c r="VT49" s="396"/>
      <c r="VU49" s="396"/>
      <c r="VV49" s="396"/>
      <c r="VW49" s="396"/>
      <c r="VX49" s="396"/>
      <c r="VY49" s="396"/>
      <c r="VZ49" s="396"/>
      <c r="WA49" s="396"/>
      <c r="WB49" s="396"/>
      <c r="WC49" s="396"/>
      <c r="WD49" s="396"/>
      <c r="WE49" s="396"/>
      <c r="WF49" s="396"/>
      <c r="WG49" s="396"/>
      <c r="WH49" s="396"/>
      <c r="WI49" s="396"/>
      <c r="WJ49" s="396"/>
      <c r="WK49" s="396"/>
      <c r="WL49" s="396"/>
      <c r="WM49" s="396"/>
      <c r="WN49" s="396"/>
      <c r="WO49" s="396"/>
      <c r="WP49" s="396"/>
      <c r="WQ49" s="396"/>
      <c r="WR49" s="396"/>
      <c r="WS49" s="396"/>
      <c r="WT49" s="396"/>
      <c r="WU49" s="396"/>
      <c r="WV49" s="396"/>
      <c r="WW49" s="396"/>
      <c r="WX49" s="396"/>
      <c r="WY49" s="396"/>
      <c r="WZ49" s="396"/>
      <c r="XA49" s="396"/>
      <c r="XB49" s="396"/>
      <c r="XC49" s="396"/>
      <c r="XD49" s="396"/>
      <c r="XE49" s="396"/>
      <c r="XF49" s="396"/>
      <c r="XG49" s="396"/>
      <c r="XH49" s="396"/>
      <c r="XI49" s="396"/>
      <c r="XJ49" s="396"/>
      <c r="XK49" s="396"/>
      <c r="XL49" s="396"/>
      <c r="XM49" s="396"/>
      <c r="XN49" s="396"/>
      <c r="XO49" s="396"/>
      <c r="XP49" s="396"/>
      <c r="XQ49" s="396"/>
      <c r="XR49" s="396"/>
      <c r="XS49" s="396"/>
      <c r="XT49" s="396"/>
      <c r="XU49" s="396"/>
      <c r="XV49" s="396"/>
      <c r="XW49" s="396"/>
      <c r="XX49" s="396"/>
      <c r="XY49" s="396"/>
      <c r="XZ49" s="396"/>
      <c r="YA49" s="396"/>
      <c r="YB49" s="396"/>
      <c r="YC49" s="396"/>
      <c r="YD49" s="396"/>
      <c r="YE49" s="396"/>
      <c r="YF49" s="396"/>
      <c r="YG49" s="396"/>
      <c r="YH49" s="396"/>
      <c r="YI49" s="396"/>
      <c r="YJ49" s="396"/>
    </row>
    <row r="50" spans="1:660" s="397" customFormat="1" ht="18.5" customHeight="1">
      <c r="A50" s="735">
        <v>18</v>
      </c>
      <c r="B50" s="736"/>
      <c r="C50" s="736">
        <f>Résultats!AM4</f>
        <v>1</v>
      </c>
      <c r="D50" s="736"/>
      <c r="E50" s="387"/>
      <c r="F50" s="729" t="str">
        <f>IF(Résultats!AM36="","",Résultats!AM36)</f>
        <v/>
      </c>
      <c r="G50" s="729"/>
      <c r="H50" s="730"/>
      <c r="I50" s="390"/>
      <c r="J50" s="735"/>
      <c r="K50" s="736"/>
      <c r="L50" s="736"/>
      <c r="M50" s="736"/>
      <c r="N50" s="387"/>
      <c r="O50" s="729"/>
      <c r="P50" s="729"/>
      <c r="Q50" s="730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  <c r="BG50" s="396"/>
      <c r="BH50" s="396"/>
      <c r="BI50" s="396"/>
      <c r="BJ50" s="396"/>
      <c r="BK50" s="396"/>
      <c r="BL50" s="396"/>
      <c r="BM50" s="396"/>
      <c r="BN50" s="396"/>
      <c r="BO50" s="396"/>
      <c r="BP50" s="396"/>
      <c r="BQ50" s="396"/>
      <c r="BR50" s="396"/>
      <c r="BS50" s="396"/>
      <c r="BT50" s="396"/>
      <c r="BU50" s="396"/>
      <c r="BV50" s="396"/>
      <c r="BW50" s="396"/>
      <c r="BX50" s="396"/>
      <c r="BY50" s="396"/>
      <c r="BZ50" s="396"/>
      <c r="CA50" s="396"/>
      <c r="CB50" s="396"/>
      <c r="CC50" s="396"/>
      <c r="CD50" s="396"/>
      <c r="CE50" s="396"/>
      <c r="CF50" s="396"/>
      <c r="CG50" s="396"/>
      <c r="CH50" s="396"/>
      <c r="CI50" s="396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396"/>
      <c r="DR50" s="396"/>
      <c r="DS50" s="396"/>
      <c r="DT50" s="396"/>
      <c r="DU50" s="396"/>
      <c r="DV50" s="396"/>
      <c r="DW50" s="396"/>
      <c r="DX50" s="396"/>
      <c r="DY50" s="396"/>
      <c r="DZ50" s="396"/>
      <c r="EA50" s="396"/>
      <c r="EB50" s="396"/>
      <c r="EC50" s="396"/>
      <c r="ED50" s="396"/>
      <c r="EE50" s="396"/>
      <c r="EF50" s="396"/>
      <c r="EG50" s="396"/>
      <c r="EH50" s="396"/>
      <c r="EI50" s="396"/>
      <c r="EJ50" s="396"/>
      <c r="EK50" s="396"/>
      <c r="EL50" s="396"/>
      <c r="EM50" s="396"/>
      <c r="EN50" s="396"/>
      <c r="EO50" s="396"/>
      <c r="EP50" s="396"/>
      <c r="EQ50" s="396"/>
      <c r="ER50" s="396"/>
      <c r="ES50" s="396"/>
      <c r="ET50" s="396"/>
      <c r="EU50" s="396"/>
      <c r="EV50" s="396"/>
      <c r="EW50" s="396"/>
      <c r="EX50" s="396"/>
      <c r="EY50" s="396"/>
      <c r="EZ50" s="396"/>
      <c r="FA50" s="396"/>
      <c r="FB50" s="396"/>
      <c r="FC50" s="396"/>
      <c r="FD50" s="396"/>
      <c r="FE50" s="396"/>
      <c r="FF50" s="396"/>
      <c r="FG50" s="396"/>
      <c r="FH50" s="396"/>
      <c r="FI50" s="396"/>
      <c r="FJ50" s="396"/>
      <c r="FK50" s="396"/>
      <c r="FL50" s="396"/>
      <c r="FM50" s="396"/>
      <c r="FN50" s="396"/>
      <c r="FO50" s="396"/>
      <c r="FP50" s="396"/>
      <c r="FQ50" s="396"/>
      <c r="FR50" s="396"/>
      <c r="FS50" s="396"/>
      <c r="FT50" s="396"/>
      <c r="FU50" s="396"/>
      <c r="FV50" s="396"/>
      <c r="FW50" s="396"/>
      <c r="FX50" s="396"/>
      <c r="FY50" s="396"/>
      <c r="FZ50" s="396"/>
      <c r="GA50" s="396"/>
      <c r="GB50" s="396"/>
      <c r="GC50" s="396"/>
      <c r="GD50" s="396"/>
      <c r="GE50" s="396"/>
      <c r="GF50" s="396"/>
      <c r="GG50" s="396"/>
      <c r="GH50" s="396"/>
      <c r="GI50" s="396"/>
      <c r="GJ50" s="396"/>
      <c r="GK50" s="396"/>
      <c r="GL50" s="396"/>
      <c r="GM50" s="396"/>
      <c r="GN50" s="396"/>
      <c r="GO50" s="396"/>
      <c r="GP50" s="396"/>
      <c r="GQ50" s="396"/>
      <c r="GR50" s="396"/>
      <c r="GS50" s="396"/>
      <c r="GT50" s="396"/>
      <c r="GU50" s="396"/>
      <c r="GV50" s="396"/>
      <c r="GW50" s="396"/>
      <c r="GX50" s="396"/>
      <c r="GY50" s="396"/>
      <c r="GZ50" s="396"/>
      <c r="HA50" s="396"/>
      <c r="HB50" s="396"/>
      <c r="HC50" s="396"/>
      <c r="HD50" s="396"/>
      <c r="HE50" s="396"/>
      <c r="HF50" s="396"/>
      <c r="HG50" s="396"/>
      <c r="HH50" s="396"/>
      <c r="HI50" s="396"/>
      <c r="HJ50" s="396"/>
      <c r="HK50" s="396"/>
      <c r="HL50" s="396"/>
      <c r="HM50" s="396"/>
      <c r="HN50" s="396"/>
      <c r="HO50" s="396"/>
      <c r="HP50" s="396"/>
      <c r="HQ50" s="396"/>
      <c r="HR50" s="396"/>
      <c r="HS50" s="396"/>
      <c r="HT50" s="396"/>
      <c r="HU50" s="396"/>
      <c r="HV50" s="396"/>
      <c r="HW50" s="396"/>
      <c r="HX50" s="396"/>
      <c r="HY50" s="396"/>
      <c r="HZ50" s="396"/>
      <c r="IA50" s="396"/>
      <c r="IB50" s="396"/>
      <c r="IC50" s="396"/>
      <c r="ID50" s="396"/>
      <c r="IE50" s="396"/>
      <c r="IF50" s="396"/>
      <c r="IG50" s="396"/>
      <c r="IH50" s="396"/>
      <c r="II50" s="396"/>
      <c r="IJ50" s="396"/>
      <c r="IK50" s="396"/>
      <c r="IL50" s="396"/>
      <c r="IM50" s="396"/>
      <c r="IN50" s="396"/>
      <c r="IO50" s="396"/>
      <c r="IP50" s="396"/>
      <c r="IQ50" s="396"/>
      <c r="IR50" s="396"/>
      <c r="IS50" s="396"/>
      <c r="IT50" s="396"/>
      <c r="IU50" s="396"/>
      <c r="IV50" s="396"/>
      <c r="IW50" s="396"/>
      <c r="IX50" s="396"/>
      <c r="IY50" s="396"/>
      <c r="IZ50" s="396"/>
      <c r="JA50" s="396"/>
      <c r="JB50" s="396"/>
      <c r="JC50" s="396"/>
      <c r="JD50" s="396"/>
      <c r="JE50" s="396"/>
      <c r="JF50" s="396"/>
      <c r="JG50" s="396"/>
      <c r="JH50" s="396"/>
      <c r="JI50" s="396"/>
      <c r="JJ50" s="396"/>
      <c r="JK50" s="396"/>
      <c r="JL50" s="396"/>
      <c r="JM50" s="396"/>
      <c r="JN50" s="396"/>
      <c r="JO50" s="396"/>
      <c r="JP50" s="396"/>
      <c r="JQ50" s="396"/>
      <c r="JR50" s="396"/>
      <c r="JS50" s="396"/>
      <c r="JT50" s="396"/>
      <c r="JU50" s="396"/>
      <c r="JV50" s="396"/>
      <c r="JW50" s="396"/>
      <c r="JX50" s="396"/>
      <c r="JY50" s="396"/>
      <c r="JZ50" s="396"/>
      <c r="KA50" s="396"/>
      <c r="KB50" s="396"/>
      <c r="KC50" s="396"/>
      <c r="KD50" s="396"/>
      <c r="KE50" s="396"/>
      <c r="KF50" s="396"/>
      <c r="KG50" s="396"/>
      <c r="KH50" s="396"/>
      <c r="KI50" s="396"/>
      <c r="KJ50" s="396"/>
      <c r="KK50" s="396"/>
      <c r="KL50" s="396"/>
      <c r="KM50" s="396"/>
      <c r="KN50" s="396"/>
      <c r="KO50" s="396"/>
      <c r="KP50" s="396"/>
      <c r="KQ50" s="396"/>
      <c r="KR50" s="396"/>
      <c r="KS50" s="396"/>
      <c r="KT50" s="396"/>
      <c r="KU50" s="396"/>
      <c r="KV50" s="396"/>
      <c r="KW50" s="396"/>
      <c r="KX50" s="396"/>
      <c r="KY50" s="396"/>
      <c r="KZ50" s="396"/>
      <c r="LA50" s="396"/>
      <c r="LB50" s="396"/>
      <c r="LC50" s="396"/>
      <c r="LD50" s="396"/>
      <c r="LE50" s="396"/>
      <c r="LF50" s="396"/>
      <c r="LG50" s="396"/>
      <c r="LH50" s="396"/>
      <c r="LI50" s="396"/>
      <c r="LJ50" s="396"/>
      <c r="LK50" s="396"/>
      <c r="LL50" s="396"/>
      <c r="LM50" s="396"/>
      <c r="LN50" s="396"/>
      <c r="LO50" s="396"/>
      <c r="LP50" s="396"/>
      <c r="LQ50" s="396"/>
      <c r="LR50" s="396"/>
      <c r="LS50" s="396"/>
      <c r="LT50" s="396"/>
      <c r="LU50" s="396"/>
      <c r="LV50" s="396"/>
      <c r="LW50" s="396"/>
      <c r="LX50" s="396"/>
      <c r="LY50" s="396"/>
      <c r="LZ50" s="396"/>
      <c r="MA50" s="396"/>
      <c r="MB50" s="396"/>
      <c r="MC50" s="396"/>
      <c r="MD50" s="396"/>
      <c r="ME50" s="396"/>
      <c r="MF50" s="396"/>
      <c r="MG50" s="396"/>
      <c r="MH50" s="396"/>
      <c r="MI50" s="396"/>
      <c r="MJ50" s="396"/>
      <c r="MK50" s="396"/>
      <c r="ML50" s="396"/>
      <c r="MM50" s="396"/>
      <c r="MN50" s="396"/>
      <c r="MO50" s="396"/>
      <c r="MP50" s="396"/>
      <c r="MQ50" s="396"/>
      <c r="MR50" s="396"/>
      <c r="MS50" s="396"/>
      <c r="MT50" s="396"/>
      <c r="MU50" s="396"/>
      <c r="MV50" s="396"/>
      <c r="MW50" s="396"/>
      <c r="MX50" s="396"/>
      <c r="MY50" s="396"/>
      <c r="MZ50" s="396"/>
      <c r="NA50" s="396"/>
      <c r="NB50" s="396"/>
      <c r="NC50" s="396"/>
      <c r="ND50" s="396"/>
      <c r="NE50" s="396"/>
      <c r="NF50" s="396"/>
      <c r="NG50" s="396"/>
      <c r="NH50" s="396"/>
      <c r="NI50" s="396"/>
      <c r="NJ50" s="396"/>
      <c r="NK50" s="396"/>
      <c r="NL50" s="396"/>
      <c r="NM50" s="396"/>
      <c r="NN50" s="396"/>
      <c r="NO50" s="396"/>
      <c r="NP50" s="396"/>
      <c r="NQ50" s="396"/>
      <c r="NR50" s="396"/>
      <c r="NS50" s="396"/>
      <c r="NT50" s="396"/>
      <c r="NU50" s="396"/>
      <c r="NV50" s="396"/>
      <c r="NW50" s="396"/>
      <c r="NX50" s="396"/>
      <c r="NY50" s="396"/>
      <c r="NZ50" s="396"/>
      <c r="OA50" s="396"/>
      <c r="OB50" s="396"/>
      <c r="OC50" s="396"/>
      <c r="OD50" s="396"/>
      <c r="OE50" s="396"/>
      <c r="OF50" s="396"/>
      <c r="OG50" s="396"/>
      <c r="OH50" s="396"/>
      <c r="OI50" s="396"/>
      <c r="OJ50" s="396"/>
      <c r="OK50" s="396"/>
      <c r="OL50" s="396"/>
      <c r="OM50" s="396"/>
      <c r="ON50" s="396"/>
      <c r="OO50" s="396"/>
      <c r="OP50" s="396"/>
      <c r="OQ50" s="396"/>
      <c r="OR50" s="396"/>
      <c r="OS50" s="396"/>
      <c r="OT50" s="396"/>
      <c r="OU50" s="396"/>
      <c r="OV50" s="396"/>
      <c r="OW50" s="396"/>
      <c r="OX50" s="396"/>
      <c r="OY50" s="396"/>
      <c r="OZ50" s="396"/>
      <c r="PA50" s="396"/>
      <c r="PB50" s="396"/>
      <c r="PC50" s="396"/>
      <c r="PD50" s="396"/>
      <c r="PE50" s="396"/>
      <c r="PF50" s="396"/>
      <c r="PG50" s="396"/>
      <c r="PH50" s="396"/>
      <c r="PI50" s="396"/>
      <c r="PJ50" s="396"/>
      <c r="PK50" s="396"/>
      <c r="PL50" s="396"/>
      <c r="PM50" s="396"/>
      <c r="PN50" s="396"/>
      <c r="PO50" s="396"/>
      <c r="PP50" s="396"/>
      <c r="PQ50" s="396"/>
      <c r="PR50" s="396"/>
      <c r="PS50" s="396"/>
      <c r="PT50" s="396"/>
      <c r="PU50" s="396"/>
      <c r="PV50" s="396"/>
      <c r="PW50" s="396"/>
      <c r="PX50" s="396"/>
      <c r="PY50" s="396"/>
      <c r="PZ50" s="396"/>
      <c r="QA50" s="396"/>
      <c r="QB50" s="396"/>
      <c r="QC50" s="396"/>
      <c r="QD50" s="396"/>
      <c r="QE50" s="396"/>
      <c r="QF50" s="396"/>
      <c r="QG50" s="396"/>
      <c r="QH50" s="396"/>
      <c r="QI50" s="396"/>
      <c r="QJ50" s="396"/>
      <c r="QK50" s="396"/>
      <c r="QL50" s="396"/>
      <c r="QM50" s="396"/>
      <c r="QN50" s="396"/>
      <c r="QO50" s="396"/>
      <c r="QP50" s="396"/>
      <c r="QQ50" s="396"/>
      <c r="QR50" s="396"/>
      <c r="QS50" s="396"/>
      <c r="QT50" s="396"/>
      <c r="QU50" s="396"/>
      <c r="QV50" s="396"/>
      <c r="QW50" s="396"/>
      <c r="QX50" s="396"/>
      <c r="QY50" s="396"/>
      <c r="QZ50" s="396"/>
      <c r="RA50" s="396"/>
      <c r="RB50" s="396"/>
      <c r="RC50" s="396"/>
      <c r="RD50" s="396"/>
      <c r="RE50" s="396"/>
      <c r="RF50" s="396"/>
      <c r="RG50" s="396"/>
      <c r="RH50" s="396"/>
      <c r="RI50" s="396"/>
      <c r="RJ50" s="396"/>
      <c r="RK50" s="396"/>
      <c r="RL50" s="396"/>
      <c r="RM50" s="396"/>
      <c r="RN50" s="396"/>
      <c r="RO50" s="396"/>
      <c r="RP50" s="396"/>
      <c r="RQ50" s="396"/>
      <c r="RR50" s="396"/>
      <c r="RS50" s="396"/>
      <c r="RT50" s="396"/>
      <c r="RU50" s="396"/>
      <c r="RV50" s="396"/>
      <c r="RW50" s="396"/>
      <c r="RX50" s="396"/>
      <c r="RY50" s="396"/>
      <c r="RZ50" s="396"/>
      <c r="SA50" s="396"/>
      <c r="SB50" s="396"/>
      <c r="SC50" s="396"/>
      <c r="SD50" s="396"/>
      <c r="SE50" s="396"/>
      <c r="SF50" s="396"/>
      <c r="SG50" s="396"/>
      <c r="SH50" s="396"/>
      <c r="SI50" s="396"/>
      <c r="SJ50" s="396"/>
      <c r="SK50" s="396"/>
      <c r="SL50" s="396"/>
      <c r="SM50" s="396"/>
      <c r="SN50" s="396"/>
      <c r="SO50" s="396"/>
      <c r="SP50" s="396"/>
      <c r="SQ50" s="396"/>
      <c r="SR50" s="396"/>
      <c r="SS50" s="396"/>
      <c r="ST50" s="396"/>
      <c r="SU50" s="396"/>
      <c r="SV50" s="396"/>
      <c r="SW50" s="396"/>
      <c r="SX50" s="396"/>
      <c r="SY50" s="396"/>
      <c r="SZ50" s="396"/>
      <c r="TA50" s="396"/>
      <c r="TB50" s="396"/>
      <c r="TC50" s="396"/>
      <c r="TD50" s="396"/>
      <c r="TE50" s="396"/>
      <c r="TF50" s="396"/>
      <c r="TG50" s="396"/>
      <c r="TH50" s="396"/>
      <c r="TI50" s="396"/>
      <c r="TJ50" s="396"/>
      <c r="TK50" s="396"/>
      <c r="TL50" s="396"/>
      <c r="TM50" s="396"/>
      <c r="TN50" s="396"/>
      <c r="TO50" s="396"/>
      <c r="TP50" s="396"/>
      <c r="TQ50" s="396"/>
      <c r="TR50" s="396"/>
      <c r="TS50" s="396"/>
      <c r="TT50" s="396"/>
      <c r="TU50" s="396"/>
      <c r="TV50" s="396"/>
      <c r="TW50" s="396"/>
      <c r="TX50" s="396"/>
      <c r="TY50" s="396"/>
      <c r="TZ50" s="396"/>
      <c r="UA50" s="396"/>
      <c r="UB50" s="396"/>
      <c r="UC50" s="396"/>
      <c r="UD50" s="396"/>
      <c r="UE50" s="396"/>
      <c r="UF50" s="396"/>
      <c r="UG50" s="396"/>
      <c r="UH50" s="396"/>
      <c r="UI50" s="396"/>
      <c r="UJ50" s="396"/>
      <c r="UK50" s="396"/>
      <c r="UL50" s="396"/>
      <c r="UM50" s="396"/>
      <c r="UN50" s="396"/>
      <c r="UO50" s="396"/>
      <c r="UP50" s="396"/>
      <c r="UQ50" s="396"/>
      <c r="UR50" s="396"/>
      <c r="US50" s="396"/>
      <c r="UT50" s="396"/>
      <c r="UU50" s="396"/>
      <c r="UV50" s="396"/>
      <c r="UW50" s="396"/>
      <c r="UX50" s="396"/>
      <c r="UY50" s="396"/>
      <c r="UZ50" s="396"/>
      <c r="VA50" s="396"/>
      <c r="VB50" s="396"/>
      <c r="VC50" s="396"/>
      <c r="VD50" s="396"/>
      <c r="VE50" s="396"/>
      <c r="VF50" s="396"/>
      <c r="VG50" s="396"/>
      <c r="VH50" s="396"/>
      <c r="VI50" s="396"/>
      <c r="VJ50" s="396"/>
      <c r="VK50" s="396"/>
      <c r="VL50" s="396"/>
      <c r="VM50" s="396"/>
      <c r="VN50" s="396"/>
      <c r="VO50" s="396"/>
      <c r="VP50" s="396"/>
      <c r="VQ50" s="396"/>
      <c r="VR50" s="396"/>
      <c r="VS50" s="396"/>
      <c r="VT50" s="396"/>
      <c r="VU50" s="396"/>
      <c r="VV50" s="396"/>
      <c r="VW50" s="396"/>
      <c r="VX50" s="396"/>
      <c r="VY50" s="396"/>
      <c r="VZ50" s="396"/>
      <c r="WA50" s="396"/>
      <c r="WB50" s="396"/>
      <c r="WC50" s="396"/>
      <c r="WD50" s="396"/>
      <c r="WE50" s="396"/>
      <c r="WF50" s="396"/>
      <c r="WG50" s="396"/>
      <c r="WH50" s="396"/>
      <c r="WI50" s="396"/>
      <c r="WJ50" s="396"/>
      <c r="WK50" s="396"/>
      <c r="WL50" s="396"/>
      <c r="WM50" s="396"/>
      <c r="WN50" s="396"/>
      <c r="WO50" s="396"/>
      <c r="WP50" s="396"/>
      <c r="WQ50" s="396"/>
      <c r="WR50" s="396"/>
      <c r="WS50" s="396"/>
      <c r="WT50" s="396"/>
      <c r="WU50" s="396"/>
      <c r="WV50" s="396"/>
      <c r="WW50" s="396"/>
      <c r="WX50" s="396"/>
      <c r="WY50" s="396"/>
      <c r="WZ50" s="396"/>
      <c r="XA50" s="396"/>
      <c r="XB50" s="396"/>
      <c r="XC50" s="396"/>
      <c r="XD50" s="396"/>
      <c r="XE50" s="396"/>
      <c r="XF50" s="396"/>
      <c r="XG50" s="396"/>
      <c r="XH50" s="396"/>
      <c r="XI50" s="396"/>
      <c r="XJ50" s="396"/>
      <c r="XK50" s="396"/>
      <c r="XL50" s="396"/>
      <c r="XM50" s="396"/>
      <c r="XN50" s="396"/>
      <c r="XO50" s="396"/>
      <c r="XP50" s="396"/>
      <c r="XQ50" s="396"/>
      <c r="XR50" s="396"/>
      <c r="XS50" s="396"/>
      <c r="XT50" s="396"/>
      <c r="XU50" s="396"/>
      <c r="XV50" s="396"/>
      <c r="XW50" s="396"/>
      <c r="XX50" s="396"/>
      <c r="XY50" s="396"/>
      <c r="XZ50" s="396"/>
      <c r="YA50" s="396"/>
      <c r="YB50" s="396"/>
      <c r="YC50" s="396"/>
      <c r="YD50" s="396"/>
      <c r="YE50" s="396"/>
      <c r="YF50" s="396"/>
      <c r="YG50" s="396"/>
      <c r="YH50" s="396"/>
      <c r="YI50" s="396"/>
      <c r="YJ50" s="396"/>
    </row>
    <row r="51" spans="1:660">
      <c r="A51" s="289"/>
      <c r="B51" s="289"/>
      <c r="C51" s="289"/>
      <c r="D51" s="289"/>
      <c r="E51" s="289"/>
      <c r="F51" s="289"/>
      <c r="G51" s="248"/>
      <c r="H51" s="290"/>
      <c r="I51" s="290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  <c r="DB51" s="248"/>
      <c r="DC51" s="248"/>
      <c r="DD51" s="248"/>
      <c r="DE51" s="248"/>
      <c r="DF51" s="248"/>
      <c r="DG51" s="248"/>
      <c r="DH51" s="248"/>
      <c r="DI51" s="248"/>
      <c r="DJ51" s="248"/>
      <c r="DK51" s="248"/>
      <c r="DL51" s="248"/>
      <c r="DM51" s="248"/>
      <c r="DN51" s="248"/>
      <c r="DO51" s="248"/>
      <c r="DP51" s="248"/>
      <c r="DQ51" s="248"/>
      <c r="DR51" s="248"/>
      <c r="DS51" s="248"/>
      <c r="DT51" s="248"/>
      <c r="DU51" s="248"/>
      <c r="DV51" s="248"/>
      <c r="DW51" s="248"/>
      <c r="DX51" s="248"/>
      <c r="DY51" s="248"/>
      <c r="DZ51" s="248"/>
      <c r="EA51" s="248"/>
      <c r="EB51" s="248"/>
      <c r="EC51" s="248"/>
      <c r="ED51" s="248"/>
      <c r="EE51" s="248"/>
      <c r="EF51" s="248"/>
      <c r="EG51" s="248"/>
      <c r="EH51" s="248"/>
      <c r="EI51" s="248"/>
      <c r="EJ51" s="248"/>
      <c r="EK51" s="248"/>
      <c r="EL51" s="248"/>
      <c r="EM51" s="248"/>
      <c r="EN51" s="248"/>
      <c r="EO51" s="248"/>
      <c r="EP51" s="248"/>
      <c r="EQ51" s="248"/>
      <c r="ER51" s="248"/>
      <c r="ES51" s="248"/>
      <c r="ET51" s="248"/>
      <c r="EU51" s="248"/>
      <c r="EV51" s="248"/>
      <c r="EW51" s="248"/>
      <c r="EX51" s="248"/>
      <c r="EY51" s="248"/>
      <c r="EZ51" s="248"/>
      <c r="FA51" s="248"/>
      <c r="FB51" s="248"/>
      <c r="FC51" s="248"/>
      <c r="FD51" s="248"/>
      <c r="FE51" s="248"/>
      <c r="FF51" s="248"/>
      <c r="FG51" s="248"/>
      <c r="FH51" s="248"/>
      <c r="FI51" s="248"/>
      <c r="FJ51" s="248"/>
      <c r="FK51" s="248"/>
      <c r="FL51" s="248"/>
      <c r="FM51" s="248"/>
      <c r="FN51" s="248"/>
      <c r="FO51" s="248"/>
      <c r="FP51" s="248"/>
      <c r="FQ51" s="248"/>
      <c r="FR51" s="248"/>
      <c r="FS51" s="248"/>
      <c r="FT51" s="248"/>
      <c r="FU51" s="248"/>
      <c r="FV51" s="248"/>
      <c r="FW51" s="248"/>
      <c r="FX51" s="248"/>
      <c r="FY51" s="248"/>
      <c r="FZ51" s="248"/>
      <c r="GA51" s="248"/>
      <c r="GB51" s="248"/>
      <c r="GC51" s="248"/>
      <c r="GD51" s="248"/>
      <c r="GE51" s="248"/>
      <c r="GF51" s="248"/>
      <c r="GG51" s="248"/>
      <c r="GH51" s="248"/>
      <c r="GI51" s="248"/>
      <c r="GJ51" s="248"/>
      <c r="GK51" s="248"/>
      <c r="GL51" s="248"/>
      <c r="GM51" s="248"/>
      <c r="GN51" s="248"/>
      <c r="GO51" s="248"/>
      <c r="GP51" s="248"/>
      <c r="GQ51" s="248"/>
      <c r="GR51" s="248"/>
      <c r="GS51" s="248"/>
      <c r="GT51" s="248"/>
      <c r="GU51" s="248"/>
      <c r="GV51" s="248"/>
      <c r="GW51" s="248"/>
      <c r="GX51" s="248"/>
      <c r="GY51" s="248"/>
      <c r="GZ51" s="248"/>
      <c r="HA51" s="248"/>
      <c r="HB51" s="248"/>
      <c r="HC51" s="248"/>
      <c r="HD51" s="248"/>
      <c r="HE51" s="248"/>
      <c r="HF51" s="248"/>
      <c r="HG51" s="248"/>
      <c r="HH51" s="248"/>
      <c r="HI51" s="248"/>
      <c r="HJ51" s="248"/>
      <c r="HK51" s="248"/>
      <c r="HL51" s="248"/>
      <c r="HM51" s="248"/>
      <c r="HN51" s="248"/>
      <c r="HO51" s="248"/>
      <c r="HP51" s="248"/>
      <c r="HQ51" s="248"/>
      <c r="HR51" s="248"/>
      <c r="HS51" s="248"/>
      <c r="HT51" s="248"/>
      <c r="HU51" s="248"/>
      <c r="HV51" s="248"/>
      <c r="HW51" s="248"/>
      <c r="HX51" s="248"/>
      <c r="HY51" s="248"/>
      <c r="HZ51" s="248"/>
      <c r="IA51" s="248"/>
      <c r="IB51" s="248"/>
      <c r="IC51" s="248"/>
      <c r="ID51" s="248"/>
      <c r="IE51" s="248"/>
      <c r="IF51" s="248"/>
      <c r="IG51" s="248"/>
      <c r="IH51" s="248"/>
      <c r="II51" s="248"/>
      <c r="IJ51" s="248"/>
      <c r="IK51" s="248"/>
      <c r="IL51" s="248"/>
      <c r="IM51" s="248"/>
      <c r="IN51" s="248"/>
      <c r="IO51" s="248"/>
      <c r="IP51" s="248"/>
      <c r="IQ51" s="248"/>
      <c r="IR51" s="248"/>
      <c r="IS51" s="248"/>
      <c r="IT51" s="248"/>
      <c r="IU51" s="248"/>
      <c r="IV51" s="248"/>
      <c r="IW51" s="248"/>
      <c r="IX51" s="248"/>
      <c r="IY51" s="248"/>
      <c r="IZ51" s="248"/>
      <c r="JA51" s="248"/>
      <c r="JB51" s="248"/>
      <c r="JC51" s="248"/>
      <c r="JD51" s="248"/>
      <c r="JE51" s="248"/>
      <c r="JF51" s="248"/>
      <c r="JG51" s="248"/>
      <c r="JH51" s="248"/>
      <c r="JI51" s="248"/>
      <c r="JJ51" s="248"/>
      <c r="JK51" s="248"/>
      <c r="JL51" s="248"/>
      <c r="JM51" s="248"/>
      <c r="JN51" s="248"/>
      <c r="JO51" s="248"/>
      <c r="JP51" s="248"/>
      <c r="JQ51" s="248"/>
      <c r="JR51" s="248"/>
      <c r="JS51" s="248"/>
      <c r="JT51" s="248"/>
      <c r="JU51" s="248"/>
      <c r="JV51" s="248"/>
      <c r="JW51" s="248"/>
      <c r="JX51" s="248"/>
      <c r="JY51" s="248"/>
      <c r="JZ51" s="248"/>
      <c r="KA51" s="248"/>
      <c r="KB51" s="248"/>
      <c r="KC51" s="248"/>
      <c r="KD51" s="248"/>
      <c r="KE51" s="248"/>
      <c r="KF51" s="248"/>
      <c r="KG51" s="248"/>
      <c r="KH51" s="248"/>
      <c r="KI51" s="248"/>
      <c r="KJ51" s="248"/>
      <c r="KK51" s="248"/>
      <c r="KL51" s="248"/>
      <c r="KM51" s="248"/>
      <c r="KN51" s="248"/>
      <c r="KO51" s="248"/>
      <c r="KP51" s="248"/>
      <c r="KQ51" s="248"/>
      <c r="KR51" s="248"/>
      <c r="KS51" s="248"/>
      <c r="KT51" s="248"/>
      <c r="KU51" s="248"/>
      <c r="KV51" s="248"/>
      <c r="KW51" s="248"/>
      <c r="KX51" s="248"/>
      <c r="KY51" s="248"/>
      <c r="KZ51" s="248"/>
      <c r="LA51" s="248"/>
      <c r="LB51" s="248"/>
      <c r="LC51" s="248"/>
      <c r="LD51" s="248"/>
      <c r="LE51" s="248"/>
      <c r="LF51" s="248"/>
      <c r="LG51" s="248"/>
      <c r="LH51" s="248"/>
      <c r="LI51" s="248"/>
      <c r="LJ51" s="248"/>
      <c r="LK51" s="248"/>
      <c r="LL51" s="248"/>
      <c r="LM51" s="248"/>
      <c r="LN51" s="248"/>
      <c r="LO51" s="248"/>
      <c r="LP51" s="248"/>
      <c r="LQ51" s="248"/>
      <c r="LR51" s="248"/>
      <c r="LS51" s="248"/>
      <c r="LT51" s="248"/>
      <c r="LU51" s="248"/>
      <c r="LV51" s="248"/>
      <c r="LW51" s="248"/>
      <c r="LX51" s="248"/>
      <c r="LY51" s="248"/>
      <c r="LZ51" s="248"/>
      <c r="MA51" s="248"/>
      <c r="MB51" s="248"/>
      <c r="MC51" s="248"/>
      <c r="MD51" s="248"/>
      <c r="ME51" s="248"/>
      <c r="MF51" s="248"/>
      <c r="MG51" s="248"/>
      <c r="MH51" s="248"/>
      <c r="MI51" s="248"/>
      <c r="MJ51" s="248"/>
      <c r="MK51" s="248"/>
      <c r="ML51" s="248"/>
      <c r="MM51" s="248"/>
      <c r="MN51" s="248"/>
      <c r="MO51" s="248"/>
      <c r="MP51" s="248"/>
      <c r="MQ51" s="248"/>
      <c r="MR51" s="248"/>
      <c r="MS51" s="248"/>
      <c r="MT51" s="248"/>
      <c r="MU51" s="248"/>
      <c r="MV51" s="248"/>
      <c r="MW51" s="248"/>
      <c r="MX51" s="248"/>
      <c r="MY51" s="248"/>
      <c r="MZ51" s="248"/>
      <c r="NA51" s="248"/>
      <c r="NB51" s="248"/>
      <c r="NC51" s="248"/>
      <c r="ND51" s="248"/>
      <c r="NE51" s="248"/>
      <c r="NF51" s="248"/>
      <c r="NG51" s="248"/>
      <c r="NH51" s="248"/>
      <c r="NI51" s="248"/>
      <c r="NJ51" s="248"/>
      <c r="NK51" s="248"/>
      <c r="NL51" s="248"/>
      <c r="NM51" s="248"/>
      <c r="NN51" s="248"/>
      <c r="NO51" s="248"/>
      <c r="NP51" s="248"/>
      <c r="NQ51" s="248"/>
      <c r="NR51" s="248"/>
      <c r="NS51" s="248"/>
      <c r="NT51" s="248"/>
      <c r="NU51" s="248"/>
      <c r="NV51" s="248"/>
      <c r="NW51" s="248"/>
      <c r="NX51" s="248"/>
      <c r="NY51" s="248"/>
      <c r="NZ51" s="248"/>
      <c r="OA51" s="248"/>
      <c r="OB51" s="248"/>
      <c r="OC51" s="248"/>
      <c r="OD51" s="248"/>
      <c r="OE51" s="248"/>
      <c r="OF51" s="248"/>
      <c r="OG51" s="248"/>
      <c r="OH51" s="248"/>
      <c r="OI51" s="248"/>
      <c r="OJ51" s="248"/>
      <c r="OK51" s="248"/>
      <c r="OL51" s="248"/>
      <c r="OM51" s="248"/>
      <c r="ON51" s="248"/>
      <c r="OO51" s="248"/>
      <c r="OP51" s="248"/>
      <c r="OQ51" s="248"/>
      <c r="OR51" s="248"/>
      <c r="OS51" s="248"/>
      <c r="OT51" s="248"/>
      <c r="OU51" s="248"/>
      <c r="OV51" s="248"/>
      <c r="OW51" s="248"/>
      <c r="OX51" s="248"/>
      <c r="OY51" s="248"/>
      <c r="OZ51" s="248"/>
      <c r="PA51" s="248"/>
      <c r="PB51" s="248"/>
      <c r="PC51" s="248"/>
      <c r="PD51" s="248"/>
      <c r="PE51" s="248"/>
      <c r="PF51" s="248"/>
      <c r="PG51" s="248"/>
      <c r="PH51" s="248"/>
      <c r="PI51" s="248"/>
      <c r="PJ51" s="248"/>
      <c r="PK51" s="248"/>
      <c r="PL51" s="248"/>
      <c r="PM51" s="248"/>
      <c r="PN51" s="248"/>
      <c r="PO51" s="248"/>
      <c r="PP51" s="248"/>
      <c r="PQ51" s="248"/>
      <c r="PR51" s="248"/>
      <c r="PS51" s="248"/>
      <c r="PT51" s="248"/>
      <c r="PU51" s="248"/>
      <c r="PV51" s="248"/>
      <c r="PW51" s="248"/>
      <c r="PX51" s="248"/>
      <c r="PY51" s="248"/>
      <c r="PZ51" s="248"/>
      <c r="QA51" s="248"/>
      <c r="QB51" s="248"/>
      <c r="QC51" s="248"/>
      <c r="QD51" s="248"/>
      <c r="QE51" s="248"/>
      <c r="QF51" s="248"/>
      <c r="QG51" s="248"/>
      <c r="QH51" s="248"/>
      <c r="QI51" s="248"/>
      <c r="QJ51" s="248"/>
      <c r="QK51" s="248"/>
      <c r="QL51" s="248"/>
      <c r="QM51" s="248"/>
      <c r="QN51" s="248"/>
      <c r="QO51" s="248"/>
      <c r="QP51" s="248"/>
      <c r="QQ51" s="248"/>
      <c r="QR51" s="248"/>
      <c r="QS51" s="248"/>
      <c r="QT51" s="248"/>
      <c r="QU51" s="248"/>
      <c r="QV51" s="248"/>
      <c r="QW51" s="248"/>
      <c r="QX51" s="248"/>
      <c r="QY51" s="248"/>
      <c r="QZ51" s="248"/>
      <c r="RA51" s="248"/>
      <c r="RB51" s="248"/>
      <c r="RC51" s="248"/>
      <c r="RD51" s="248"/>
      <c r="RE51" s="248"/>
      <c r="RF51" s="248"/>
      <c r="RG51" s="248"/>
      <c r="RH51" s="248"/>
      <c r="RI51" s="248"/>
      <c r="RJ51" s="248"/>
      <c r="RK51" s="248"/>
      <c r="RL51" s="248"/>
      <c r="RM51" s="248"/>
      <c r="RN51" s="248"/>
      <c r="RO51" s="248"/>
      <c r="RP51" s="248"/>
      <c r="RQ51" s="248"/>
      <c r="RR51" s="248"/>
      <c r="RS51" s="248"/>
      <c r="RT51" s="248"/>
      <c r="RU51" s="248"/>
      <c r="RV51" s="248"/>
      <c r="RW51" s="248"/>
      <c r="RX51" s="248"/>
      <c r="RY51" s="248"/>
      <c r="RZ51" s="248"/>
      <c r="SA51" s="248"/>
      <c r="SB51" s="248"/>
      <c r="SC51" s="248"/>
      <c r="SD51" s="248"/>
      <c r="SE51" s="248"/>
      <c r="SF51" s="248"/>
      <c r="SG51" s="248"/>
      <c r="SH51" s="248"/>
      <c r="SI51" s="248"/>
      <c r="SJ51" s="248"/>
      <c r="SK51" s="248"/>
      <c r="SL51" s="248"/>
      <c r="SM51" s="248"/>
      <c r="SN51" s="248"/>
      <c r="SO51" s="248"/>
      <c r="SP51" s="248"/>
      <c r="SQ51" s="248"/>
      <c r="SR51" s="248"/>
      <c r="SS51" s="248"/>
      <c r="ST51" s="248"/>
      <c r="SU51" s="248"/>
      <c r="SV51" s="248"/>
      <c r="SW51" s="248"/>
      <c r="SX51" s="248"/>
      <c r="SY51" s="248"/>
      <c r="SZ51" s="248"/>
      <c r="TA51" s="248"/>
      <c r="TB51" s="248"/>
      <c r="TC51" s="248"/>
      <c r="TD51" s="248"/>
      <c r="TE51" s="248"/>
      <c r="TF51" s="248"/>
      <c r="TG51" s="248"/>
      <c r="TH51" s="248"/>
      <c r="TI51" s="248"/>
      <c r="TJ51" s="248"/>
      <c r="TK51" s="248"/>
      <c r="TL51" s="248"/>
      <c r="TM51" s="248"/>
      <c r="TN51" s="248"/>
      <c r="TO51" s="248"/>
      <c r="TP51" s="248"/>
      <c r="TQ51" s="248"/>
      <c r="TR51" s="248"/>
      <c r="TS51" s="248"/>
      <c r="TT51" s="248"/>
      <c r="TU51" s="248"/>
      <c r="TV51" s="248"/>
      <c r="TW51" s="248"/>
      <c r="TX51" s="248"/>
      <c r="TY51" s="248"/>
      <c r="TZ51" s="248"/>
      <c r="UA51" s="248"/>
      <c r="UB51" s="248"/>
      <c r="UC51" s="248"/>
      <c r="UD51" s="248"/>
      <c r="UE51" s="248"/>
      <c r="UF51" s="248"/>
      <c r="UG51" s="248"/>
      <c r="UH51" s="248"/>
      <c r="UI51" s="248"/>
      <c r="UJ51" s="248"/>
      <c r="UK51" s="248"/>
      <c r="UL51" s="248"/>
      <c r="UM51" s="248"/>
      <c r="UN51" s="248"/>
      <c r="UO51" s="248"/>
      <c r="UP51" s="248"/>
      <c r="UQ51" s="248"/>
      <c r="UR51" s="248"/>
      <c r="US51" s="248"/>
      <c r="UT51" s="248"/>
      <c r="UU51" s="248"/>
      <c r="UV51" s="248"/>
      <c r="UW51" s="248"/>
      <c r="UX51" s="248"/>
      <c r="UY51" s="248"/>
      <c r="UZ51" s="248"/>
      <c r="VA51" s="248"/>
      <c r="VB51" s="248"/>
      <c r="VC51" s="248"/>
      <c r="VD51" s="248"/>
      <c r="VE51" s="248"/>
      <c r="VF51" s="248"/>
      <c r="VG51" s="248"/>
      <c r="VH51" s="248"/>
      <c r="VI51" s="248"/>
      <c r="VJ51" s="248"/>
      <c r="VK51" s="248"/>
      <c r="VL51" s="248"/>
      <c r="VM51" s="248"/>
      <c r="VN51" s="248"/>
      <c r="VO51" s="248"/>
      <c r="VP51" s="248"/>
      <c r="VQ51" s="248"/>
      <c r="VR51" s="248"/>
      <c r="VS51" s="248"/>
      <c r="VT51" s="248"/>
      <c r="VU51" s="248"/>
      <c r="VV51" s="248"/>
      <c r="VW51" s="248"/>
      <c r="VX51" s="248"/>
      <c r="VY51" s="248"/>
      <c r="VZ51" s="248"/>
      <c r="WA51" s="248"/>
      <c r="WB51" s="248"/>
      <c r="WC51" s="248"/>
      <c r="WD51" s="248"/>
      <c r="WE51" s="248"/>
      <c r="WF51" s="248"/>
      <c r="WG51" s="248"/>
      <c r="WH51" s="248"/>
      <c r="WI51" s="248"/>
      <c r="WJ51" s="248"/>
      <c r="WK51" s="248"/>
      <c r="WL51" s="248"/>
      <c r="WM51" s="248"/>
      <c r="WN51" s="248"/>
      <c r="WO51" s="248"/>
      <c r="WP51" s="248"/>
      <c r="WQ51" s="248"/>
      <c r="WR51" s="248"/>
      <c r="WS51" s="248"/>
      <c r="WT51" s="248"/>
      <c r="WU51" s="248"/>
      <c r="WV51" s="248"/>
      <c r="WW51" s="248"/>
      <c r="WX51" s="248"/>
      <c r="WY51" s="248"/>
      <c r="WZ51" s="248"/>
      <c r="XA51" s="248"/>
      <c r="XB51" s="248"/>
      <c r="XC51" s="248"/>
      <c r="XD51" s="248"/>
      <c r="XE51" s="248"/>
      <c r="XF51" s="248"/>
      <c r="XG51" s="248"/>
      <c r="XH51" s="248"/>
      <c r="XI51" s="248"/>
      <c r="XJ51" s="248"/>
      <c r="XK51" s="248"/>
      <c r="XL51" s="248"/>
      <c r="XM51" s="248"/>
      <c r="XN51" s="248"/>
      <c r="XO51" s="248"/>
      <c r="XP51" s="248"/>
      <c r="XQ51" s="248"/>
      <c r="XR51" s="248"/>
      <c r="XS51" s="248"/>
      <c r="XT51" s="248"/>
      <c r="XU51" s="248"/>
      <c r="XV51" s="248"/>
      <c r="XW51" s="248"/>
      <c r="XX51" s="248"/>
      <c r="XY51" s="248"/>
      <c r="XZ51" s="248"/>
      <c r="YA51" s="248"/>
      <c r="YB51" s="248"/>
      <c r="YC51" s="248"/>
      <c r="YD51" s="248"/>
      <c r="YE51" s="248"/>
      <c r="YF51" s="248"/>
      <c r="YG51" s="248"/>
      <c r="YH51" s="248"/>
      <c r="YI51" s="248"/>
      <c r="YJ51" s="248"/>
    </row>
    <row r="52" spans="1:660">
      <c r="A52" s="289"/>
      <c r="B52" s="289"/>
      <c r="C52" s="289"/>
      <c r="D52" s="289"/>
      <c r="E52" s="289"/>
      <c r="F52" s="289"/>
      <c r="G52" s="248"/>
      <c r="H52" s="290"/>
      <c r="I52" s="290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  <c r="DB52" s="248"/>
      <c r="DC52" s="248"/>
      <c r="DD52" s="248"/>
      <c r="DE52" s="248"/>
      <c r="DF52" s="248"/>
      <c r="DG52" s="248"/>
      <c r="DH52" s="248"/>
      <c r="DI52" s="248"/>
      <c r="DJ52" s="248"/>
      <c r="DK52" s="248"/>
      <c r="DL52" s="248"/>
      <c r="DM52" s="248"/>
      <c r="DN52" s="248"/>
      <c r="DO52" s="248"/>
      <c r="DP52" s="248"/>
      <c r="DQ52" s="248"/>
      <c r="DR52" s="248"/>
      <c r="DS52" s="248"/>
      <c r="DT52" s="248"/>
      <c r="DU52" s="248"/>
      <c r="DV52" s="248"/>
      <c r="DW52" s="248"/>
      <c r="DX52" s="248"/>
      <c r="DY52" s="248"/>
      <c r="DZ52" s="248"/>
      <c r="EA52" s="248"/>
      <c r="EB52" s="248"/>
      <c r="EC52" s="248"/>
      <c r="ED52" s="248"/>
      <c r="EE52" s="248"/>
      <c r="EF52" s="248"/>
      <c r="EG52" s="248"/>
      <c r="EH52" s="248"/>
      <c r="EI52" s="248"/>
      <c r="EJ52" s="248"/>
      <c r="EK52" s="248"/>
      <c r="EL52" s="248"/>
      <c r="EM52" s="248"/>
      <c r="EN52" s="248"/>
      <c r="EO52" s="248"/>
      <c r="EP52" s="248"/>
      <c r="EQ52" s="248"/>
      <c r="ER52" s="248"/>
      <c r="ES52" s="248"/>
      <c r="ET52" s="248"/>
      <c r="EU52" s="248"/>
      <c r="EV52" s="248"/>
      <c r="EW52" s="248"/>
      <c r="EX52" s="248"/>
      <c r="EY52" s="248"/>
      <c r="EZ52" s="248"/>
      <c r="FA52" s="248"/>
      <c r="FB52" s="248"/>
      <c r="FC52" s="248"/>
      <c r="FD52" s="248"/>
      <c r="FE52" s="248"/>
      <c r="FF52" s="248"/>
      <c r="FG52" s="248"/>
      <c r="FH52" s="248"/>
      <c r="FI52" s="248"/>
      <c r="FJ52" s="248"/>
      <c r="FK52" s="248"/>
      <c r="FL52" s="248"/>
      <c r="FM52" s="248"/>
      <c r="FN52" s="248"/>
      <c r="FO52" s="248"/>
      <c r="FP52" s="248"/>
      <c r="FQ52" s="248"/>
      <c r="FR52" s="248"/>
      <c r="FS52" s="248"/>
      <c r="FT52" s="248"/>
      <c r="FU52" s="248"/>
      <c r="FV52" s="248"/>
      <c r="FW52" s="248"/>
      <c r="FX52" s="248"/>
      <c r="FY52" s="248"/>
      <c r="FZ52" s="248"/>
      <c r="GA52" s="248"/>
      <c r="GB52" s="248"/>
      <c r="GC52" s="248"/>
      <c r="GD52" s="248"/>
      <c r="GE52" s="248"/>
      <c r="GF52" s="248"/>
      <c r="GG52" s="248"/>
      <c r="GH52" s="248"/>
      <c r="GI52" s="248"/>
      <c r="GJ52" s="248"/>
      <c r="GK52" s="248"/>
      <c r="GL52" s="248"/>
      <c r="GM52" s="248"/>
      <c r="GN52" s="248"/>
      <c r="GO52" s="248"/>
      <c r="GP52" s="248"/>
      <c r="GQ52" s="248"/>
      <c r="GR52" s="248"/>
      <c r="GS52" s="248"/>
      <c r="GT52" s="248"/>
      <c r="GU52" s="248"/>
      <c r="GV52" s="248"/>
      <c r="GW52" s="248"/>
      <c r="GX52" s="248"/>
      <c r="GY52" s="248"/>
      <c r="GZ52" s="248"/>
      <c r="HA52" s="248"/>
      <c r="HB52" s="248"/>
      <c r="HC52" s="248"/>
      <c r="HD52" s="248"/>
      <c r="HE52" s="248"/>
      <c r="HF52" s="248"/>
      <c r="HG52" s="248"/>
      <c r="HH52" s="248"/>
      <c r="HI52" s="248"/>
      <c r="HJ52" s="248"/>
      <c r="HK52" s="248"/>
      <c r="HL52" s="248"/>
      <c r="HM52" s="248"/>
      <c r="HN52" s="248"/>
      <c r="HO52" s="248"/>
      <c r="HP52" s="248"/>
      <c r="HQ52" s="248"/>
      <c r="HR52" s="248"/>
      <c r="HS52" s="248"/>
      <c r="HT52" s="248"/>
      <c r="HU52" s="248"/>
      <c r="HV52" s="248"/>
      <c r="HW52" s="248"/>
      <c r="HX52" s="248"/>
      <c r="HY52" s="248"/>
      <c r="HZ52" s="248"/>
      <c r="IA52" s="248"/>
      <c r="IB52" s="248"/>
      <c r="IC52" s="248"/>
      <c r="ID52" s="248"/>
      <c r="IE52" s="248"/>
      <c r="IF52" s="248"/>
      <c r="IG52" s="248"/>
      <c r="IH52" s="248"/>
      <c r="II52" s="248"/>
      <c r="IJ52" s="248"/>
      <c r="IK52" s="248"/>
      <c r="IL52" s="248"/>
      <c r="IM52" s="248"/>
      <c r="IN52" s="248"/>
      <c r="IO52" s="248"/>
      <c r="IP52" s="248"/>
      <c r="IQ52" s="248"/>
      <c r="IR52" s="248"/>
      <c r="IS52" s="248"/>
      <c r="IT52" s="248"/>
      <c r="IU52" s="248"/>
      <c r="IV52" s="248"/>
      <c r="IW52" s="248"/>
      <c r="IX52" s="248"/>
      <c r="IY52" s="248"/>
      <c r="IZ52" s="248"/>
      <c r="JA52" s="248"/>
      <c r="JB52" s="248"/>
      <c r="JC52" s="248"/>
      <c r="JD52" s="248"/>
      <c r="JE52" s="248"/>
      <c r="JF52" s="248"/>
      <c r="JG52" s="248"/>
      <c r="JH52" s="248"/>
      <c r="JI52" s="248"/>
      <c r="JJ52" s="248"/>
      <c r="JK52" s="248"/>
      <c r="JL52" s="248"/>
      <c r="JM52" s="248"/>
      <c r="JN52" s="248"/>
      <c r="JO52" s="248"/>
      <c r="JP52" s="248"/>
      <c r="JQ52" s="248"/>
      <c r="JR52" s="248"/>
      <c r="JS52" s="248"/>
      <c r="JT52" s="248"/>
      <c r="JU52" s="248"/>
      <c r="JV52" s="248"/>
      <c r="JW52" s="248"/>
      <c r="JX52" s="248"/>
      <c r="JY52" s="248"/>
      <c r="JZ52" s="248"/>
      <c r="KA52" s="248"/>
      <c r="KB52" s="248"/>
      <c r="KC52" s="248"/>
      <c r="KD52" s="248"/>
      <c r="KE52" s="248"/>
      <c r="KF52" s="248"/>
      <c r="KG52" s="248"/>
      <c r="KH52" s="248"/>
      <c r="KI52" s="248"/>
      <c r="KJ52" s="248"/>
      <c r="KK52" s="248"/>
      <c r="KL52" s="248"/>
      <c r="KM52" s="248"/>
      <c r="KN52" s="248"/>
      <c r="KO52" s="248"/>
      <c r="KP52" s="248"/>
      <c r="KQ52" s="248"/>
      <c r="KR52" s="248"/>
      <c r="KS52" s="248"/>
      <c r="KT52" s="248"/>
      <c r="KU52" s="248"/>
      <c r="KV52" s="248"/>
      <c r="KW52" s="248"/>
      <c r="KX52" s="248"/>
      <c r="KY52" s="248"/>
      <c r="KZ52" s="248"/>
      <c r="LA52" s="248"/>
      <c r="LB52" s="248"/>
      <c r="LC52" s="248"/>
      <c r="LD52" s="248"/>
      <c r="LE52" s="248"/>
      <c r="LF52" s="248"/>
      <c r="LG52" s="248"/>
      <c r="LH52" s="248"/>
      <c r="LI52" s="248"/>
      <c r="LJ52" s="248"/>
      <c r="LK52" s="248"/>
      <c r="LL52" s="248"/>
      <c r="LM52" s="248"/>
      <c r="LN52" s="248"/>
      <c r="LO52" s="248"/>
      <c r="LP52" s="248"/>
      <c r="LQ52" s="248"/>
      <c r="LR52" s="248"/>
      <c r="LS52" s="248"/>
      <c r="LT52" s="248"/>
      <c r="LU52" s="248"/>
      <c r="LV52" s="248"/>
      <c r="LW52" s="248"/>
      <c r="LX52" s="248"/>
      <c r="LY52" s="248"/>
      <c r="LZ52" s="248"/>
      <c r="MA52" s="248"/>
      <c r="MB52" s="248"/>
      <c r="MC52" s="248"/>
      <c r="MD52" s="248"/>
      <c r="ME52" s="248"/>
      <c r="MF52" s="248"/>
      <c r="MG52" s="248"/>
      <c r="MH52" s="248"/>
      <c r="MI52" s="248"/>
      <c r="MJ52" s="248"/>
      <c r="MK52" s="248"/>
      <c r="ML52" s="248"/>
      <c r="MM52" s="248"/>
      <c r="MN52" s="248"/>
      <c r="MO52" s="248"/>
      <c r="MP52" s="248"/>
      <c r="MQ52" s="248"/>
      <c r="MR52" s="248"/>
      <c r="MS52" s="248"/>
      <c r="MT52" s="248"/>
      <c r="MU52" s="248"/>
      <c r="MV52" s="248"/>
      <c r="MW52" s="248"/>
      <c r="MX52" s="248"/>
      <c r="MY52" s="248"/>
      <c r="MZ52" s="248"/>
      <c r="NA52" s="248"/>
      <c r="NB52" s="248"/>
      <c r="NC52" s="248"/>
      <c r="ND52" s="248"/>
      <c r="NE52" s="248"/>
      <c r="NF52" s="248"/>
      <c r="NG52" s="248"/>
      <c r="NH52" s="248"/>
      <c r="NI52" s="248"/>
      <c r="NJ52" s="248"/>
      <c r="NK52" s="248"/>
      <c r="NL52" s="248"/>
      <c r="NM52" s="248"/>
      <c r="NN52" s="248"/>
      <c r="NO52" s="248"/>
      <c r="NP52" s="248"/>
      <c r="NQ52" s="248"/>
      <c r="NR52" s="248"/>
      <c r="NS52" s="248"/>
      <c r="NT52" s="248"/>
      <c r="NU52" s="248"/>
      <c r="NV52" s="248"/>
      <c r="NW52" s="248"/>
      <c r="NX52" s="248"/>
      <c r="NY52" s="248"/>
      <c r="NZ52" s="248"/>
      <c r="OA52" s="248"/>
      <c r="OB52" s="248"/>
      <c r="OC52" s="248"/>
      <c r="OD52" s="248"/>
      <c r="OE52" s="248"/>
      <c r="OF52" s="248"/>
      <c r="OG52" s="248"/>
      <c r="OH52" s="248"/>
      <c r="OI52" s="248"/>
      <c r="OJ52" s="248"/>
      <c r="OK52" s="248"/>
      <c r="OL52" s="248"/>
      <c r="OM52" s="248"/>
      <c r="ON52" s="248"/>
      <c r="OO52" s="248"/>
      <c r="OP52" s="248"/>
      <c r="OQ52" s="248"/>
      <c r="OR52" s="248"/>
      <c r="OS52" s="248"/>
      <c r="OT52" s="248"/>
      <c r="OU52" s="248"/>
      <c r="OV52" s="248"/>
      <c r="OW52" s="248"/>
      <c r="OX52" s="248"/>
      <c r="OY52" s="248"/>
      <c r="OZ52" s="248"/>
      <c r="PA52" s="248"/>
      <c r="PB52" s="248"/>
      <c r="PC52" s="248"/>
      <c r="PD52" s="248"/>
      <c r="PE52" s="248"/>
      <c r="PF52" s="248"/>
      <c r="PG52" s="248"/>
      <c r="PH52" s="248"/>
      <c r="PI52" s="248"/>
      <c r="PJ52" s="248"/>
      <c r="PK52" s="248"/>
      <c r="PL52" s="248"/>
      <c r="PM52" s="248"/>
      <c r="PN52" s="248"/>
      <c r="PO52" s="248"/>
      <c r="PP52" s="248"/>
      <c r="PQ52" s="248"/>
      <c r="PR52" s="248"/>
      <c r="PS52" s="248"/>
      <c r="PT52" s="248"/>
      <c r="PU52" s="248"/>
      <c r="PV52" s="248"/>
      <c r="PW52" s="248"/>
      <c r="PX52" s="248"/>
      <c r="PY52" s="248"/>
      <c r="PZ52" s="248"/>
      <c r="QA52" s="248"/>
      <c r="QB52" s="248"/>
      <c r="QC52" s="248"/>
      <c r="QD52" s="248"/>
      <c r="QE52" s="248"/>
      <c r="QF52" s="248"/>
      <c r="QG52" s="248"/>
      <c r="QH52" s="248"/>
      <c r="QI52" s="248"/>
      <c r="QJ52" s="248"/>
      <c r="QK52" s="248"/>
      <c r="QL52" s="248"/>
      <c r="QM52" s="248"/>
      <c r="QN52" s="248"/>
      <c r="QO52" s="248"/>
      <c r="QP52" s="248"/>
      <c r="QQ52" s="248"/>
      <c r="QR52" s="248"/>
      <c r="QS52" s="248"/>
      <c r="QT52" s="248"/>
      <c r="QU52" s="248"/>
      <c r="QV52" s="248"/>
      <c r="QW52" s="248"/>
      <c r="QX52" s="248"/>
      <c r="QY52" s="248"/>
      <c r="QZ52" s="248"/>
      <c r="RA52" s="248"/>
      <c r="RB52" s="248"/>
      <c r="RC52" s="248"/>
      <c r="RD52" s="248"/>
      <c r="RE52" s="248"/>
      <c r="RF52" s="248"/>
      <c r="RG52" s="248"/>
      <c r="RH52" s="248"/>
      <c r="RI52" s="248"/>
      <c r="RJ52" s="248"/>
      <c r="RK52" s="248"/>
      <c r="RL52" s="248"/>
      <c r="RM52" s="248"/>
      <c r="RN52" s="248"/>
      <c r="RO52" s="248"/>
      <c r="RP52" s="248"/>
      <c r="RQ52" s="248"/>
      <c r="RR52" s="248"/>
      <c r="RS52" s="248"/>
      <c r="RT52" s="248"/>
      <c r="RU52" s="248"/>
      <c r="RV52" s="248"/>
      <c r="RW52" s="248"/>
      <c r="RX52" s="248"/>
      <c r="RY52" s="248"/>
      <c r="RZ52" s="248"/>
      <c r="SA52" s="248"/>
      <c r="SB52" s="248"/>
      <c r="SC52" s="248"/>
      <c r="SD52" s="248"/>
      <c r="SE52" s="248"/>
      <c r="SF52" s="248"/>
      <c r="SG52" s="248"/>
      <c r="SH52" s="248"/>
      <c r="SI52" s="248"/>
      <c r="SJ52" s="248"/>
      <c r="SK52" s="248"/>
      <c r="SL52" s="248"/>
      <c r="SM52" s="248"/>
      <c r="SN52" s="248"/>
      <c r="SO52" s="248"/>
      <c r="SP52" s="248"/>
      <c r="SQ52" s="248"/>
      <c r="SR52" s="248"/>
      <c r="SS52" s="248"/>
      <c r="ST52" s="248"/>
      <c r="SU52" s="248"/>
      <c r="SV52" s="248"/>
      <c r="SW52" s="248"/>
      <c r="SX52" s="248"/>
      <c r="SY52" s="248"/>
      <c r="SZ52" s="248"/>
      <c r="TA52" s="248"/>
      <c r="TB52" s="248"/>
      <c r="TC52" s="248"/>
      <c r="TD52" s="248"/>
      <c r="TE52" s="248"/>
      <c r="TF52" s="248"/>
      <c r="TG52" s="248"/>
      <c r="TH52" s="248"/>
      <c r="TI52" s="248"/>
      <c r="TJ52" s="248"/>
      <c r="TK52" s="248"/>
      <c r="TL52" s="248"/>
      <c r="TM52" s="248"/>
      <c r="TN52" s="248"/>
      <c r="TO52" s="248"/>
      <c r="TP52" s="248"/>
      <c r="TQ52" s="248"/>
      <c r="TR52" s="248"/>
      <c r="TS52" s="248"/>
      <c r="TT52" s="248"/>
      <c r="TU52" s="248"/>
      <c r="TV52" s="248"/>
      <c r="TW52" s="248"/>
      <c r="TX52" s="248"/>
      <c r="TY52" s="248"/>
      <c r="TZ52" s="248"/>
      <c r="UA52" s="248"/>
      <c r="UB52" s="248"/>
      <c r="UC52" s="248"/>
      <c r="UD52" s="248"/>
      <c r="UE52" s="248"/>
      <c r="UF52" s="248"/>
      <c r="UG52" s="248"/>
      <c r="UH52" s="248"/>
      <c r="UI52" s="248"/>
      <c r="UJ52" s="248"/>
      <c r="UK52" s="248"/>
      <c r="UL52" s="248"/>
      <c r="UM52" s="248"/>
      <c r="UN52" s="248"/>
      <c r="UO52" s="248"/>
      <c r="UP52" s="248"/>
      <c r="UQ52" s="248"/>
      <c r="UR52" s="248"/>
      <c r="US52" s="248"/>
      <c r="UT52" s="248"/>
      <c r="UU52" s="248"/>
      <c r="UV52" s="248"/>
      <c r="UW52" s="248"/>
      <c r="UX52" s="248"/>
      <c r="UY52" s="248"/>
      <c r="UZ52" s="248"/>
      <c r="VA52" s="248"/>
      <c r="VB52" s="248"/>
      <c r="VC52" s="248"/>
      <c r="VD52" s="248"/>
      <c r="VE52" s="248"/>
      <c r="VF52" s="248"/>
      <c r="VG52" s="248"/>
      <c r="VH52" s="248"/>
      <c r="VI52" s="248"/>
      <c r="VJ52" s="248"/>
      <c r="VK52" s="248"/>
      <c r="VL52" s="248"/>
      <c r="VM52" s="248"/>
      <c r="VN52" s="248"/>
      <c r="VO52" s="248"/>
      <c r="VP52" s="248"/>
      <c r="VQ52" s="248"/>
      <c r="VR52" s="248"/>
      <c r="VS52" s="248"/>
      <c r="VT52" s="248"/>
      <c r="VU52" s="248"/>
      <c r="VV52" s="248"/>
      <c r="VW52" s="248"/>
      <c r="VX52" s="248"/>
      <c r="VY52" s="248"/>
      <c r="VZ52" s="248"/>
      <c r="WA52" s="248"/>
      <c r="WB52" s="248"/>
      <c r="WC52" s="248"/>
      <c r="WD52" s="248"/>
      <c r="WE52" s="248"/>
      <c r="WF52" s="248"/>
      <c r="WG52" s="248"/>
      <c r="WH52" s="248"/>
      <c r="WI52" s="248"/>
      <c r="WJ52" s="248"/>
      <c r="WK52" s="248"/>
      <c r="WL52" s="248"/>
      <c r="WM52" s="248"/>
      <c r="WN52" s="248"/>
      <c r="WO52" s="248"/>
      <c r="WP52" s="248"/>
      <c r="WQ52" s="248"/>
      <c r="WR52" s="248"/>
      <c r="WS52" s="248"/>
      <c r="WT52" s="248"/>
      <c r="WU52" s="248"/>
      <c r="WV52" s="248"/>
      <c r="WW52" s="248"/>
      <c r="WX52" s="248"/>
      <c r="WY52" s="248"/>
      <c r="WZ52" s="248"/>
      <c r="XA52" s="248"/>
      <c r="XB52" s="248"/>
      <c r="XC52" s="248"/>
      <c r="XD52" s="248"/>
      <c r="XE52" s="248"/>
      <c r="XF52" s="248"/>
      <c r="XG52" s="248"/>
      <c r="XH52" s="248"/>
      <c r="XI52" s="248"/>
      <c r="XJ52" s="248"/>
      <c r="XK52" s="248"/>
      <c r="XL52" s="248"/>
      <c r="XM52" s="248"/>
      <c r="XN52" s="248"/>
      <c r="XO52" s="248"/>
      <c r="XP52" s="248"/>
      <c r="XQ52" s="248"/>
      <c r="XR52" s="248"/>
      <c r="XS52" s="248"/>
      <c r="XT52" s="248"/>
      <c r="XU52" s="248"/>
      <c r="XV52" s="248"/>
      <c r="XW52" s="248"/>
      <c r="XX52" s="248"/>
      <c r="XY52" s="248"/>
      <c r="XZ52" s="248"/>
      <c r="YA52" s="248"/>
      <c r="YB52" s="248"/>
      <c r="YC52" s="248"/>
      <c r="YD52" s="248"/>
      <c r="YE52" s="248"/>
      <c r="YF52" s="248"/>
      <c r="YG52" s="248"/>
      <c r="YH52" s="248"/>
      <c r="YI52" s="248"/>
      <c r="YJ52" s="248"/>
    </row>
    <row r="53" spans="1:660">
      <c r="A53" s="289"/>
      <c r="B53" s="289"/>
      <c r="C53" s="289"/>
      <c r="D53" s="289"/>
      <c r="E53" s="289"/>
      <c r="F53" s="289"/>
      <c r="G53" s="248"/>
      <c r="H53" s="290"/>
      <c r="I53" s="290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  <c r="DB53" s="248"/>
      <c r="DC53" s="248"/>
      <c r="DD53" s="248"/>
      <c r="DE53" s="248"/>
      <c r="DF53" s="248"/>
      <c r="DG53" s="248"/>
      <c r="DH53" s="248"/>
      <c r="DI53" s="248"/>
      <c r="DJ53" s="248"/>
      <c r="DK53" s="248"/>
      <c r="DL53" s="248"/>
      <c r="DM53" s="248"/>
      <c r="DN53" s="248"/>
      <c r="DO53" s="248"/>
      <c r="DP53" s="248"/>
      <c r="DQ53" s="248"/>
      <c r="DR53" s="248"/>
      <c r="DS53" s="248"/>
      <c r="DT53" s="248"/>
      <c r="DU53" s="248"/>
      <c r="DV53" s="248"/>
      <c r="DW53" s="248"/>
      <c r="DX53" s="248"/>
      <c r="DY53" s="248"/>
      <c r="DZ53" s="248"/>
      <c r="EA53" s="248"/>
      <c r="EB53" s="248"/>
      <c r="EC53" s="248"/>
      <c r="ED53" s="248"/>
      <c r="EE53" s="248"/>
      <c r="EF53" s="248"/>
      <c r="EG53" s="248"/>
      <c r="EH53" s="248"/>
      <c r="EI53" s="248"/>
      <c r="EJ53" s="248"/>
      <c r="EK53" s="248"/>
      <c r="EL53" s="248"/>
      <c r="EM53" s="248"/>
      <c r="EN53" s="248"/>
      <c r="EO53" s="248"/>
      <c r="EP53" s="248"/>
      <c r="EQ53" s="248"/>
      <c r="ER53" s="248"/>
      <c r="ES53" s="248"/>
      <c r="ET53" s="248"/>
      <c r="EU53" s="248"/>
      <c r="EV53" s="248"/>
      <c r="EW53" s="248"/>
      <c r="EX53" s="248"/>
      <c r="EY53" s="248"/>
      <c r="EZ53" s="248"/>
      <c r="FA53" s="248"/>
      <c r="FB53" s="248"/>
      <c r="FC53" s="248"/>
      <c r="FD53" s="248"/>
      <c r="FE53" s="248"/>
      <c r="FF53" s="248"/>
      <c r="FG53" s="248"/>
      <c r="FH53" s="248"/>
      <c r="FI53" s="248"/>
      <c r="FJ53" s="248"/>
      <c r="FK53" s="248"/>
      <c r="FL53" s="248"/>
      <c r="FM53" s="248"/>
      <c r="FN53" s="248"/>
      <c r="FO53" s="248"/>
      <c r="FP53" s="248"/>
      <c r="FQ53" s="248"/>
      <c r="FR53" s="248"/>
      <c r="FS53" s="248"/>
      <c r="FT53" s="248"/>
      <c r="FU53" s="248"/>
      <c r="FV53" s="248"/>
      <c r="FW53" s="248"/>
      <c r="FX53" s="248"/>
      <c r="FY53" s="248"/>
      <c r="FZ53" s="248"/>
      <c r="GA53" s="248"/>
      <c r="GB53" s="248"/>
      <c r="GC53" s="248"/>
      <c r="GD53" s="248"/>
      <c r="GE53" s="248"/>
      <c r="GF53" s="248"/>
      <c r="GG53" s="248"/>
      <c r="GH53" s="248"/>
      <c r="GI53" s="248"/>
      <c r="GJ53" s="248"/>
      <c r="GK53" s="248"/>
      <c r="GL53" s="248"/>
      <c r="GM53" s="248"/>
      <c r="GN53" s="248"/>
      <c r="GO53" s="248"/>
      <c r="GP53" s="248"/>
      <c r="GQ53" s="248"/>
      <c r="GR53" s="248"/>
      <c r="GS53" s="248"/>
      <c r="GT53" s="248"/>
      <c r="GU53" s="248"/>
      <c r="GV53" s="248"/>
      <c r="GW53" s="248"/>
      <c r="GX53" s="248"/>
      <c r="GY53" s="248"/>
      <c r="GZ53" s="248"/>
      <c r="HA53" s="248"/>
      <c r="HB53" s="248"/>
      <c r="HC53" s="248"/>
      <c r="HD53" s="248"/>
      <c r="HE53" s="248"/>
      <c r="HF53" s="248"/>
      <c r="HG53" s="248"/>
      <c r="HH53" s="248"/>
      <c r="HI53" s="248"/>
      <c r="HJ53" s="248"/>
      <c r="HK53" s="248"/>
      <c r="HL53" s="248"/>
      <c r="HM53" s="248"/>
      <c r="HN53" s="248"/>
      <c r="HO53" s="248"/>
      <c r="HP53" s="248"/>
      <c r="HQ53" s="248"/>
      <c r="HR53" s="248"/>
      <c r="HS53" s="248"/>
      <c r="HT53" s="248"/>
      <c r="HU53" s="248"/>
      <c r="HV53" s="248"/>
      <c r="HW53" s="248"/>
      <c r="HX53" s="248"/>
      <c r="HY53" s="248"/>
      <c r="HZ53" s="248"/>
      <c r="IA53" s="248"/>
      <c r="IB53" s="248"/>
      <c r="IC53" s="248"/>
      <c r="ID53" s="248"/>
      <c r="IE53" s="248"/>
      <c r="IF53" s="248"/>
      <c r="IG53" s="248"/>
      <c r="IH53" s="248"/>
      <c r="II53" s="248"/>
      <c r="IJ53" s="248"/>
      <c r="IK53" s="248"/>
      <c r="IL53" s="248"/>
      <c r="IM53" s="248"/>
      <c r="IN53" s="248"/>
      <c r="IO53" s="248"/>
      <c r="IP53" s="248"/>
      <c r="IQ53" s="248"/>
      <c r="IR53" s="248"/>
      <c r="IS53" s="248"/>
      <c r="IT53" s="248"/>
      <c r="IU53" s="248"/>
      <c r="IV53" s="248"/>
      <c r="IW53" s="248"/>
      <c r="IX53" s="248"/>
      <c r="IY53" s="248"/>
      <c r="IZ53" s="248"/>
      <c r="JA53" s="248"/>
      <c r="JB53" s="248"/>
      <c r="JC53" s="248"/>
      <c r="JD53" s="248"/>
      <c r="JE53" s="248"/>
      <c r="JF53" s="248"/>
      <c r="JG53" s="248"/>
      <c r="JH53" s="248"/>
      <c r="JI53" s="248"/>
      <c r="JJ53" s="248"/>
      <c r="JK53" s="248"/>
      <c r="JL53" s="248"/>
      <c r="JM53" s="248"/>
      <c r="JN53" s="248"/>
      <c r="JO53" s="248"/>
      <c r="JP53" s="248"/>
      <c r="JQ53" s="248"/>
      <c r="JR53" s="248"/>
      <c r="JS53" s="248"/>
      <c r="JT53" s="248"/>
      <c r="JU53" s="248"/>
      <c r="JV53" s="248"/>
      <c r="JW53" s="248"/>
      <c r="JX53" s="248"/>
      <c r="JY53" s="248"/>
      <c r="JZ53" s="248"/>
      <c r="KA53" s="248"/>
      <c r="KB53" s="248"/>
      <c r="KC53" s="248"/>
      <c r="KD53" s="248"/>
      <c r="KE53" s="248"/>
      <c r="KF53" s="248"/>
      <c r="KG53" s="248"/>
      <c r="KH53" s="248"/>
      <c r="KI53" s="248"/>
      <c r="KJ53" s="248"/>
      <c r="KK53" s="248"/>
      <c r="KL53" s="248"/>
      <c r="KM53" s="248"/>
      <c r="KN53" s="248"/>
      <c r="KO53" s="248"/>
      <c r="KP53" s="248"/>
      <c r="KQ53" s="248"/>
      <c r="KR53" s="248"/>
      <c r="KS53" s="248"/>
      <c r="KT53" s="248"/>
      <c r="KU53" s="248"/>
      <c r="KV53" s="248"/>
      <c r="KW53" s="248"/>
      <c r="KX53" s="248"/>
      <c r="KY53" s="248"/>
      <c r="KZ53" s="248"/>
      <c r="LA53" s="248"/>
      <c r="LB53" s="248"/>
      <c r="LC53" s="248"/>
      <c r="LD53" s="248"/>
      <c r="LE53" s="248"/>
      <c r="LF53" s="248"/>
      <c r="LG53" s="248"/>
      <c r="LH53" s="248"/>
      <c r="LI53" s="248"/>
      <c r="LJ53" s="248"/>
      <c r="LK53" s="248"/>
      <c r="LL53" s="248"/>
      <c r="LM53" s="248"/>
      <c r="LN53" s="248"/>
      <c r="LO53" s="248"/>
      <c r="LP53" s="248"/>
      <c r="LQ53" s="248"/>
      <c r="LR53" s="248"/>
      <c r="LS53" s="248"/>
      <c r="LT53" s="248"/>
      <c r="LU53" s="248"/>
      <c r="LV53" s="248"/>
      <c r="LW53" s="248"/>
      <c r="LX53" s="248"/>
      <c r="LY53" s="248"/>
      <c r="LZ53" s="248"/>
      <c r="MA53" s="248"/>
      <c r="MB53" s="248"/>
      <c r="MC53" s="248"/>
      <c r="MD53" s="248"/>
      <c r="ME53" s="248"/>
      <c r="MF53" s="248"/>
      <c r="MG53" s="248"/>
      <c r="MH53" s="248"/>
      <c r="MI53" s="248"/>
      <c r="MJ53" s="248"/>
      <c r="MK53" s="248"/>
      <c r="ML53" s="248"/>
      <c r="MM53" s="248"/>
      <c r="MN53" s="248"/>
      <c r="MO53" s="248"/>
      <c r="MP53" s="248"/>
      <c r="MQ53" s="248"/>
      <c r="MR53" s="248"/>
      <c r="MS53" s="248"/>
      <c r="MT53" s="248"/>
      <c r="MU53" s="248"/>
      <c r="MV53" s="248"/>
      <c r="MW53" s="248"/>
      <c r="MX53" s="248"/>
      <c r="MY53" s="248"/>
      <c r="MZ53" s="248"/>
      <c r="NA53" s="248"/>
      <c r="NB53" s="248"/>
      <c r="NC53" s="248"/>
      <c r="ND53" s="248"/>
      <c r="NE53" s="248"/>
      <c r="NF53" s="248"/>
      <c r="NG53" s="248"/>
      <c r="NH53" s="248"/>
      <c r="NI53" s="248"/>
      <c r="NJ53" s="248"/>
      <c r="NK53" s="248"/>
      <c r="NL53" s="248"/>
      <c r="NM53" s="248"/>
      <c r="NN53" s="248"/>
      <c r="NO53" s="248"/>
      <c r="NP53" s="248"/>
      <c r="NQ53" s="248"/>
      <c r="NR53" s="248"/>
      <c r="NS53" s="248"/>
      <c r="NT53" s="248"/>
      <c r="NU53" s="248"/>
      <c r="NV53" s="248"/>
      <c r="NW53" s="248"/>
      <c r="NX53" s="248"/>
      <c r="NY53" s="248"/>
      <c r="NZ53" s="248"/>
      <c r="OA53" s="248"/>
      <c r="OB53" s="248"/>
      <c r="OC53" s="248"/>
      <c r="OD53" s="248"/>
      <c r="OE53" s="248"/>
      <c r="OF53" s="248"/>
      <c r="OG53" s="248"/>
      <c r="OH53" s="248"/>
      <c r="OI53" s="248"/>
      <c r="OJ53" s="248"/>
      <c r="OK53" s="248"/>
      <c r="OL53" s="248"/>
      <c r="OM53" s="248"/>
      <c r="ON53" s="248"/>
      <c r="OO53" s="248"/>
      <c r="OP53" s="248"/>
      <c r="OQ53" s="248"/>
      <c r="OR53" s="248"/>
      <c r="OS53" s="248"/>
      <c r="OT53" s="248"/>
      <c r="OU53" s="248"/>
      <c r="OV53" s="248"/>
      <c r="OW53" s="248"/>
      <c r="OX53" s="248"/>
      <c r="OY53" s="248"/>
      <c r="OZ53" s="248"/>
      <c r="PA53" s="248"/>
      <c r="PB53" s="248"/>
      <c r="PC53" s="248"/>
      <c r="PD53" s="248"/>
      <c r="PE53" s="248"/>
      <c r="PF53" s="248"/>
      <c r="PG53" s="248"/>
      <c r="PH53" s="248"/>
      <c r="PI53" s="248"/>
      <c r="PJ53" s="248"/>
      <c r="PK53" s="248"/>
      <c r="PL53" s="248"/>
      <c r="PM53" s="248"/>
      <c r="PN53" s="248"/>
      <c r="PO53" s="248"/>
      <c r="PP53" s="248"/>
      <c r="PQ53" s="248"/>
      <c r="PR53" s="248"/>
      <c r="PS53" s="248"/>
      <c r="PT53" s="248"/>
      <c r="PU53" s="248"/>
      <c r="PV53" s="248"/>
      <c r="PW53" s="248"/>
      <c r="PX53" s="248"/>
      <c r="PY53" s="248"/>
      <c r="PZ53" s="248"/>
      <c r="QA53" s="248"/>
      <c r="QB53" s="248"/>
      <c r="QC53" s="248"/>
      <c r="QD53" s="248"/>
      <c r="QE53" s="248"/>
      <c r="QF53" s="248"/>
      <c r="QG53" s="248"/>
      <c r="QH53" s="248"/>
      <c r="QI53" s="248"/>
      <c r="QJ53" s="248"/>
      <c r="QK53" s="248"/>
      <c r="QL53" s="248"/>
      <c r="QM53" s="248"/>
      <c r="QN53" s="248"/>
      <c r="QO53" s="248"/>
      <c r="QP53" s="248"/>
      <c r="QQ53" s="248"/>
      <c r="QR53" s="248"/>
      <c r="QS53" s="248"/>
      <c r="QT53" s="248"/>
      <c r="QU53" s="248"/>
      <c r="QV53" s="248"/>
      <c r="QW53" s="248"/>
      <c r="QX53" s="248"/>
      <c r="QY53" s="248"/>
      <c r="QZ53" s="248"/>
      <c r="RA53" s="248"/>
      <c r="RB53" s="248"/>
      <c r="RC53" s="248"/>
      <c r="RD53" s="248"/>
      <c r="RE53" s="248"/>
      <c r="RF53" s="248"/>
      <c r="RG53" s="248"/>
      <c r="RH53" s="248"/>
      <c r="RI53" s="248"/>
      <c r="RJ53" s="248"/>
      <c r="RK53" s="248"/>
      <c r="RL53" s="248"/>
      <c r="RM53" s="248"/>
      <c r="RN53" s="248"/>
      <c r="RO53" s="248"/>
      <c r="RP53" s="248"/>
      <c r="RQ53" s="248"/>
      <c r="RR53" s="248"/>
      <c r="RS53" s="248"/>
      <c r="RT53" s="248"/>
      <c r="RU53" s="248"/>
      <c r="RV53" s="248"/>
      <c r="RW53" s="248"/>
      <c r="RX53" s="248"/>
      <c r="RY53" s="248"/>
      <c r="RZ53" s="248"/>
      <c r="SA53" s="248"/>
      <c r="SB53" s="248"/>
      <c r="SC53" s="248"/>
      <c r="SD53" s="248"/>
      <c r="SE53" s="248"/>
      <c r="SF53" s="248"/>
      <c r="SG53" s="248"/>
      <c r="SH53" s="248"/>
      <c r="SI53" s="248"/>
      <c r="SJ53" s="248"/>
      <c r="SK53" s="248"/>
      <c r="SL53" s="248"/>
      <c r="SM53" s="248"/>
      <c r="SN53" s="248"/>
      <c r="SO53" s="248"/>
      <c r="SP53" s="248"/>
      <c r="SQ53" s="248"/>
      <c r="SR53" s="248"/>
      <c r="SS53" s="248"/>
      <c r="ST53" s="248"/>
      <c r="SU53" s="248"/>
      <c r="SV53" s="248"/>
      <c r="SW53" s="248"/>
      <c r="SX53" s="248"/>
      <c r="SY53" s="248"/>
      <c r="SZ53" s="248"/>
      <c r="TA53" s="248"/>
      <c r="TB53" s="248"/>
      <c r="TC53" s="248"/>
      <c r="TD53" s="248"/>
      <c r="TE53" s="248"/>
      <c r="TF53" s="248"/>
      <c r="TG53" s="248"/>
      <c r="TH53" s="248"/>
      <c r="TI53" s="248"/>
      <c r="TJ53" s="248"/>
      <c r="TK53" s="248"/>
      <c r="TL53" s="248"/>
      <c r="TM53" s="248"/>
      <c r="TN53" s="248"/>
      <c r="TO53" s="248"/>
      <c r="TP53" s="248"/>
      <c r="TQ53" s="248"/>
      <c r="TR53" s="248"/>
      <c r="TS53" s="248"/>
      <c r="TT53" s="248"/>
      <c r="TU53" s="248"/>
      <c r="TV53" s="248"/>
      <c r="TW53" s="248"/>
      <c r="TX53" s="248"/>
      <c r="TY53" s="248"/>
      <c r="TZ53" s="248"/>
      <c r="UA53" s="248"/>
      <c r="UB53" s="248"/>
      <c r="UC53" s="248"/>
      <c r="UD53" s="248"/>
      <c r="UE53" s="248"/>
      <c r="UF53" s="248"/>
      <c r="UG53" s="248"/>
      <c r="UH53" s="248"/>
      <c r="UI53" s="248"/>
      <c r="UJ53" s="248"/>
      <c r="UK53" s="248"/>
      <c r="UL53" s="248"/>
      <c r="UM53" s="248"/>
      <c r="UN53" s="248"/>
      <c r="UO53" s="248"/>
      <c r="UP53" s="248"/>
      <c r="UQ53" s="248"/>
      <c r="UR53" s="248"/>
      <c r="US53" s="248"/>
      <c r="UT53" s="248"/>
      <c r="UU53" s="248"/>
      <c r="UV53" s="248"/>
      <c r="UW53" s="248"/>
      <c r="UX53" s="248"/>
      <c r="UY53" s="248"/>
      <c r="UZ53" s="248"/>
      <c r="VA53" s="248"/>
      <c r="VB53" s="248"/>
      <c r="VC53" s="248"/>
      <c r="VD53" s="248"/>
      <c r="VE53" s="248"/>
      <c r="VF53" s="248"/>
      <c r="VG53" s="248"/>
      <c r="VH53" s="248"/>
      <c r="VI53" s="248"/>
      <c r="VJ53" s="248"/>
      <c r="VK53" s="248"/>
      <c r="VL53" s="248"/>
      <c r="VM53" s="248"/>
      <c r="VN53" s="248"/>
      <c r="VO53" s="248"/>
      <c r="VP53" s="248"/>
      <c r="VQ53" s="248"/>
      <c r="VR53" s="248"/>
      <c r="VS53" s="248"/>
      <c r="VT53" s="248"/>
      <c r="VU53" s="248"/>
      <c r="VV53" s="248"/>
      <c r="VW53" s="248"/>
      <c r="VX53" s="248"/>
      <c r="VY53" s="248"/>
      <c r="VZ53" s="248"/>
      <c r="WA53" s="248"/>
      <c r="WB53" s="248"/>
      <c r="WC53" s="248"/>
      <c r="WD53" s="248"/>
      <c r="WE53" s="248"/>
      <c r="WF53" s="248"/>
      <c r="WG53" s="248"/>
      <c r="WH53" s="248"/>
      <c r="WI53" s="248"/>
      <c r="WJ53" s="248"/>
      <c r="WK53" s="248"/>
      <c r="WL53" s="248"/>
      <c r="WM53" s="248"/>
      <c r="WN53" s="248"/>
      <c r="WO53" s="248"/>
      <c r="WP53" s="248"/>
      <c r="WQ53" s="248"/>
      <c r="WR53" s="248"/>
      <c r="WS53" s="248"/>
      <c r="WT53" s="248"/>
      <c r="WU53" s="248"/>
      <c r="WV53" s="248"/>
      <c r="WW53" s="248"/>
      <c r="WX53" s="248"/>
      <c r="WY53" s="248"/>
      <c r="WZ53" s="248"/>
      <c r="XA53" s="248"/>
      <c r="XB53" s="248"/>
      <c r="XC53" s="248"/>
      <c r="XD53" s="248"/>
      <c r="XE53" s="248"/>
      <c r="XF53" s="248"/>
      <c r="XG53" s="248"/>
      <c r="XH53" s="248"/>
      <c r="XI53" s="248"/>
      <c r="XJ53" s="248"/>
      <c r="XK53" s="248"/>
      <c r="XL53" s="248"/>
      <c r="XM53" s="248"/>
      <c r="XN53" s="248"/>
      <c r="XO53" s="248"/>
      <c r="XP53" s="248"/>
      <c r="XQ53" s="248"/>
      <c r="XR53" s="248"/>
      <c r="XS53" s="248"/>
      <c r="XT53" s="248"/>
      <c r="XU53" s="248"/>
      <c r="XV53" s="248"/>
      <c r="XW53" s="248"/>
      <c r="XX53" s="248"/>
      <c r="XY53" s="248"/>
      <c r="XZ53" s="248"/>
      <c r="YA53" s="248"/>
      <c r="YB53" s="248"/>
      <c r="YC53" s="248"/>
      <c r="YD53" s="248"/>
      <c r="YE53" s="248"/>
      <c r="YF53" s="248"/>
      <c r="YG53" s="248"/>
      <c r="YH53" s="248"/>
      <c r="YI53" s="248"/>
      <c r="YJ53" s="248"/>
    </row>
    <row r="54" spans="1:660">
      <c r="A54" s="289"/>
      <c r="B54" s="289"/>
      <c r="C54" s="289"/>
      <c r="D54" s="289"/>
      <c r="E54" s="289"/>
      <c r="F54" s="289"/>
      <c r="G54" s="248"/>
      <c r="H54" s="290"/>
      <c r="I54" s="290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  <c r="DB54" s="248"/>
      <c r="DC54" s="248"/>
      <c r="DD54" s="248"/>
      <c r="DE54" s="248"/>
      <c r="DF54" s="248"/>
      <c r="DG54" s="248"/>
      <c r="DH54" s="248"/>
      <c r="DI54" s="248"/>
      <c r="DJ54" s="248"/>
      <c r="DK54" s="248"/>
      <c r="DL54" s="248"/>
      <c r="DM54" s="248"/>
      <c r="DN54" s="248"/>
      <c r="DO54" s="248"/>
      <c r="DP54" s="248"/>
      <c r="DQ54" s="248"/>
      <c r="DR54" s="248"/>
      <c r="DS54" s="248"/>
      <c r="DT54" s="248"/>
      <c r="DU54" s="248"/>
      <c r="DV54" s="248"/>
      <c r="DW54" s="248"/>
      <c r="DX54" s="248"/>
      <c r="DY54" s="248"/>
      <c r="DZ54" s="248"/>
      <c r="EA54" s="248"/>
      <c r="EB54" s="248"/>
      <c r="EC54" s="248"/>
      <c r="ED54" s="248"/>
      <c r="EE54" s="248"/>
      <c r="EF54" s="248"/>
      <c r="EG54" s="248"/>
      <c r="EH54" s="248"/>
      <c r="EI54" s="248"/>
      <c r="EJ54" s="248"/>
      <c r="EK54" s="248"/>
      <c r="EL54" s="248"/>
      <c r="EM54" s="248"/>
      <c r="EN54" s="248"/>
      <c r="EO54" s="248"/>
      <c r="EP54" s="248"/>
      <c r="EQ54" s="248"/>
      <c r="ER54" s="248"/>
      <c r="ES54" s="248"/>
      <c r="ET54" s="248"/>
      <c r="EU54" s="248"/>
      <c r="EV54" s="248"/>
      <c r="EW54" s="248"/>
      <c r="EX54" s="248"/>
      <c r="EY54" s="248"/>
      <c r="EZ54" s="248"/>
      <c r="FA54" s="248"/>
      <c r="FB54" s="248"/>
      <c r="FC54" s="248"/>
      <c r="FD54" s="248"/>
      <c r="FE54" s="248"/>
      <c r="FF54" s="248"/>
      <c r="FG54" s="248"/>
      <c r="FH54" s="248"/>
      <c r="FI54" s="248"/>
      <c r="FJ54" s="248"/>
      <c r="FK54" s="248"/>
      <c r="FL54" s="248"/>
      <c r="FM54" s="248"/>
      <c r="FN54" s="248"/>
      <c r="FO54" s="248"/>
      <c r="FP54" s="248"/>
      <c r="FQ54" s="248"/>
      <c r="FR54" s="248"/>
      <c r="FS54" s="248"/>
      <c r="FT54" s="248"/>
      <c r="FU54" s="248"/>
      <c r="FV54" s="248"/>
      <c r="FW54" s="248"/>
      <c r="FX54" s="248"/>
      <c r="FY54" s="248"/>
      <c r="FZ54" s="248"/>
      <c r="GA54" s="248"/>
      <c r="GB54" s="248"/>
      <c r="GC54" s="248"/>
      <c r="GD54" s="248"/>
      <c r="GE54" s="248"/>
      <c r="GF54" s="248"/>
      <c r="GG54" s="248"/>
      <c r="GH54" s="248"/>
      <c r="GI54" s="248"/>
      <c r="GJ54" s="248"/>
      <c r="GK54" s="248"/>
      <c r="GL54" s="248"/>
      <c r="GM54" s="248"/>
      <c r="GN54" s="248"/>
      <c r="GO54" s="248"/>
      <c r="GP54" s="248"/>
      <c r="GQ54" s="248"/>
      <c r="GR54" s="248"/>
      <c r="GS54" s="248"/>
      <c r="GT54" s="248"/>
      <c r="GU54" s="248"/>
      <c r="GV54" s="248"/>
      <c r="GW54" s="248"/>
      <c r="GX54" s="248"/>
      <c r="GY54" s="248"/>
      <c r="GZ54" s="248"/>
      <c r="HA54" s="248"/>
      <c r="HB54" s="248"/>
      <c r="HC54" s="248"/>
      <c r="HD54" s="248"/>
      <c r="HE54" s="248"/>
      <c r="HF54" s="248"/>
      <c r="HG54" s="248"/>
      <c r="HH54" s="248"/>
      <c r="HI54" s="248"/>
      <c r="HJ54" s="248"/>
      <c r="HK54" s="248"/>
      <c r="HL54" s="248"/>
      <c r="HM54" s="248"/>
      <c r="HN54" s="248"/>
      <c r="HO54" s="248"/>
      <c r="HP54" s="248"/>
      <c r="HQ54" s="248"/>
      <c r="HR54" s="248"/>
      <c r="HS54" s="248"/>
      <c r="HT54" s="248"/>
      <c r="HU54" s="248"/>
      <c r="HV54" s="248"/>
      <c r="HW54" s="248"/>
      <c r="HX54" s="248"/>
      <c r="HY54" s="248"/>
      <c r="HZ54" s="248"/>
      <c r="IA54" s="248"/>
      <c r="IB54" s="248"/>
      <c r="IC54" s="248"/>
      <c r="ID54" s="248"/>
      <c r="IE54" s="248"/>
      <c r="IF54" s="248"/>
      <c r="IG54" s="248"/>
      <c r="IH54" s="248"/>
      <c r="II54" s="248"/>
      <c r="IJ54" s="248"/>
      <c r="IK54" s="248"/>
      <c r="IL54" s="248"/>
      <c r="IM54" s="248"/>
      <c r="IN54" s="248"/>
      <c r="IO54" s="248"/>
      <c r="IP54" s="248"/>
      <c r="IQ54" s="248"/>
      <c r="IR54" s="248"/>
      <c r="IS54" s="248"/>
      <c r="IT54" s="248"/>
      <c r="IU54" s="248"/>
      <c r="IV54" s="248"/>
      <c r="IW54" s="248"/>
      <c r="IX54" s="248"/>
      <c r="IY54" s="248"/>
      <c r="IZ54" s="248"/>
      <c r="JA54" s="248"/>
      <c r="JB54" s="248"/>
      <c r="JC54" s="248"/>
      <c r="JD54" s="248"/>
      <c r="JE54" s="248"/>
      <c r="JF54" s="248"/>
      <c r="JG54" s="248"/>
      <c r="JH54" s="248"/>
      <c r="JI54" s="248"/>
      <c r="JJ54" s="248"/>
      <c r="JK54" s="248"/>
      <c r="JL54" s="248"/>
      <c r="JM54" s="248"/>
      <c r="JN54" s="248"/>
      <c r="JO54" s="248"/>
      <c r="JP54" s="248"/>
      <c r="JQ54" s="248"/>
      <c r="JR54" s="248"/>
      <c r="JS54" s="248"/>
      <c r="JT54" s="248"/>
      <c r="JU54" s="248"/>
      <c r="JV54" s="248"/>
      <c r="JW54" s="248"/>
      <c r="JX54" s="248"/>
      <c r="JY54" s="248"/>
      <c r="JZ54" s="248"/>
      <c r="KA54" s="248"/>
      <c r="KB54" s="248"/>
      <c r="KC54" s="248"/>
      <c r="KD54" s="248"/>
      <c r="KE54" s="248"/>
      <c r="KF54" s="248"/>
      <c r="KG54" s="248"/>
      <c r="KH54" s="248"/>
      <c r="KI54" s="248"/>
      <c r="KJ54" s="248"/>
      <c r="KK54" s="248"/>
      <c r="KL54" s="248"/>
      <c r="KM54" s="248"/>
      <c r="KN54" s="248"/>
      <c r="KO54" s="248"/>
      <c r="KP54" s="248"/>
      <c r="KQ54" s="248"/>
      <c r="KR54" s="248"/>
      <c r="KS54" s="248"/>
      <c r="KT54" s="248"/>
      <c r="KU54" s="248"/>
      <c r="KV54" s="248"/>
      <c r="KW54" s="248"/>
      <c r="KX54" s="248"/>
      <c r="KY54" s="248"/>
      <c r="KZ54" s="248"/>
      <c r="LA54" s="248"/>
      <c r="LB54" s="248"/>
      <c r="LC54" s="248"/>
      <c r="LD54" s="248"/>
      <c r="LE54" s="248"/>
      <c r="LF54" s="248"/>
      <c r="LG54" s="248"/>
      <c r="LH54" s="248"/>
      <c r="LI54" s="248"/>
      <c r="LJ54" s="248"/>
      <c r="LK54" s="248"/>
      <c r="LL54" s="248"/>
      <c r="LM54" s="248"/>
      <c r="LN54" s="248"/>
      <c r="LO54" s="248"/>
      <c r="LP54" s="248"/>
      <c r="LQ54" s="248"/>
      <c r="LR54" s="248"/>
      <c r="LS54" s="248"/>
      <c r="LT54" s="248"/>
      <c r="LU54" s="248"/>
      <c r="LV54" s="248"/>
      <c r="LW54" s="248"/>
      <c r="LX54" s="248"/>
      <c r="LY54" s="248"/>
      <c r="LZ54" s="248"/>
      <c r="MA54" s="248"/>
      <c r="MB54" s="248"/>
      <c r="MC54" s="248"/>
      <c r="MD54" s="248"/>
      <c r="ME54" s="248"/>
      <c r="MF54" s="248"/>
      <c r="MG54" s="248"/>
      <c r="MH54" s="248"/>
      <c r="MI54" s="248"/>
      <c r="MJ54" s="248"/>
      <c r="MK54" s="248"/>
      <c r="ML54" s="248"/>
      <c r="MM54" s="248"/>
      <c r="MN54" s="248"/>
      <c r="MO54" s="248"/>
      <c r="MP54" s="248"/>
      <c r="MQ54" s="248"/>
      <c r="MR54" s="248"/>
      <c r="MS54" s="248"/>
      <c r="MT54" s="248"/>
      <c r="MU54" s="248"/>
      <c r="MV54" s="248"/>
      <c r="MW54" s="248"/>
      <c r="MX54" s="248"/>
      <c r="MY54" s="248"/>
      <c r="MZ54" s="248"/>
      <c r="NA54" s="248"/>
      <c r="NB54" s="248"/>
      <c r="NC54" s="248"/>
      <c r="ND54" s="248"/>
      <c r="NE54" s="248"/>
      <c r="NF54" s="248"/>
      <c r="NG54" s="248"/>
      <c r="NH54" s="248"/>
      <c r="NI54" s="248"/>
      <c r="NJ54" s="248"/>
      <c r="NK54" s="248"/>
      <c r="NL54" s="248"/>
      <c r="NM54" s="248"/>
      <c r="NN54" s="248"/>
      <c r="NO54" s="248"/>
      <c r="NP54" s="248"/>
      <c r="NQ54" s="248"/>
      <c r="NR54" s="248"/>
      <c r="NS54" s="248"/>
      <c r="NT54" s="248"/>
      <c r="NU54" s="248"/>
      <c r="NV54" s="248"/>
      <c r="NW54" s="248"/>
      <c r="NX54" s="248"/>
      <c r="NY54" s="248"/>
      <c r="NZ54" s="248"/>
      <c r="OA54" s="248"/>
      <c r="OB54" s="248"/>
      <c r="OC54" s="248"/>
      <c r="OD54" s="248"/>
      <c r="OE54" s="248"/>
      <c r="OF54" s="248"/>
      <c r="OG54" s="248"/>
      <c r="OH54" s="248"/>
      <c r="OI54" s="248"/>
      <c r="OJ54" s="248"/>
      <c r="OK54" s="248"/>
      <c r="OL54" s="248"/>
      <c r="OM54" s="248"/>
      <c r="ON54" s="248"/>
      <c r="OO54" s="248"/>
      <c r="OP54" s="248"/>
      <c r="OQ54" s="248"/>
      <c r="OR54" s="248"/>
      <c r="OS54" s="248"/>
      <c r="OT54" s="248"/>
      <c r="OU54" s="248"/>
      <c r="OV54" s="248"/>
      <c r="OW54" s="248"/>
      <c r="OX54" s="248"/>
      <c r="OY54" s="248"/>
      <c r="OZ54" s="248"/>
      <c r="PA54" s="248"/>
      <c r="PB54" s="248"/>
      <c r="PC54" s="248"/>
      <c r="PD54" s="248"/>
      <c r="PE54" s="248"/>
      <c r="PF54" s="248"/>
      <c r="PG54" s="248"/>
      <c r="PH54" s="248"/>
      <c r="PI54" s="248"/>
      <c r="PJ54" s="248"/>
      <c r="PK54" s="248"/>
      <c r="PL54" s="248"/>
      <c r="PM54" s="248"/>
      <c r="PN54" s="248"/>
      <c r="PO54" s="248"/>
      <c r="PP54" s="248"/>
      <c r="PQ54" s="248"/>
      <c r="PR54" s="248"/>
      <c r="PS54" s="248"/>
      <c r="PT54" s="248"/>
      <c r="PU54" s="248"/>
      <c r="PV54" s="248"/>
      <c r="PW54" s="248"/>
      <c r="PX54" s="248"/>
      <c r="PY54" s="248"/>
      <c r="PZ54" s="248"/>
      <c r="QA54" s="248"/>
      <c r="QB54" s="248"/>
      <c r="QC54" s="248"/>
      <c r="QD54" s="248"/>
      <c r="QE54" s="248"/>
      <c r="QF54" s="248"/>
      <c r="QG54" s="248"/>
      <c r="QH54" s="248"/>
      <c r="QI54" s="248"/>
      <c r="QJ54" s="248"/>
      <c r="QK54" s="248"/>
      <c r="QL54" s="248"/>
      <c r="QM54" s="248"/>
      <c r="QN54" s="248"/>
      <c r="QO54" s="248"/>
      <c r="QP54" s="248"/>
      <c r="QQ54" s="248"/>
      <c r="QR54" s="248"/>
      <c r="QS54" s="248"/>
      <c r="QT54" s="248"/>
      <c r="QU54" s="248"/>
      <c r="QV54" s="248"/>
      <c r="QW54" s="248"/>
      <c r="QX54" s="248"/>
      <c r="QY54" s="248"/>
      <c r="QZ54" s="248"/>
      <c r="RA54" s="248"/>
      <c r="RB54" s="248"/>
      <c r="RC54" s="248"/>
      <c r="RD54" s="248"/>
      <c r="RE54" s="248"/>
      <c r="RF54" s="248"/>
      <c r="RG54" s="248"/>
      <c r="RH54" s="248"/>
      <c r="RI54" s="248"/>
      <c r="RJ54" s="248"/>
      <c r="RK54" s="248"/>
      <c r="RL54" s="248"/>
      <c r="RM54" s="248"/>
      <c r="RN54" s="248"/>
      <c r="RO54" s="248"/>
      <c r="RP54" s="248"/>
      <c r="RQ54" s="248"/>
      <c r="RR54" s="248"/>
      <c r="RS54" s="248"/>
      <c r="RT54" s="248"/>
      <c r="RU54" s="248"/>
      <c r="RV54" s="248"/>
      <c r="RW54" s="248"/>
      <c r="RX54" s="248"/>
      <c r="RY54" s="248"/>
      <c r="RZ54" s="248"/>
      <c r="SA54" s="248"/>
      <c r="SB54" s="248"/>
      <c r="SC54" s="248"/>
      <c r="SD54" s="248"/>
      <c r="SE54" s="248"/>
      <c r="SF54" s="248"/>
      <c r="SG54" s="248"/>
      <c r="SH54" s="248"/>
      <c r="SI54" s="248"/>
      <c r="SJ54" s="248"/>
      <c r="SK54" s="248"/>
      <c r="SL54" s="248"/>
      <c r="SM54" s="248"/>
      <c r="SN54" s="248"/>
      <c r="SO54" s="248"/>
      <c r="SP54" s="248"/>
      <c r="SQ54" s="248"/>
      <c r="SR54" s="248"/>
      <c r="SS54" s="248"/>
      <c r="ST54" s="248"/>
      <c r="SU54" s="248"/>
      <c r="SV54" s="248"/>
      <c r="SW54" s="248"/>
      <c r="SX54" s="248"/>
      <c r="SY54" s="248"/>
      <c r="SZ54" s="248"/>
      <c r="TA54" s="248"/>
      <c r="TB54" s="248"/>
      <c r="TC54" s="248"/>
      <c r="TD54" s="248"/>
      <c r="TE54" s="248"/>
      <c r="TF54" s="248"/>
      <c r="TG54" s="248"/>
      <c r="TH54" s="248"/>
      <c r="TI54" s="248"/>
      <c r="TJ54" s="248"/>
      <c r="TK54" s="248"/>
      <c r="TL54" s="248"/>
      <c r="TM54" s="248"/>
      <c r="TN54" s="248"/>
      <c r="TO54" s="248"/>
      <c r="TP54" s="248"/>
      <c r="TQ54" s="248"/>
      <c r="TR54" s="248"/>
      <c r="TS54" s="248"/>
      <c r="TT54" s="248"/>
      <c r="TU54" s="248"/>
      <c r="TV54" s="248"/>
      <c r="TW54" s="248"/>
      <c r="TX54" s="248"/>
      <c r="TY54" s="248"/>
      <c r="TZ54" s="248"/>
      <c r="UA54" s="248"/>
      <c r="UB54" s="248"/>
      <c r="UC54" s="248"/>
      <c r="UD54" s="248"/>
      <c r="UE54" s="248"/>
      <c r="UF54" s="248"/>
      <c r="UG54" s="248"/>
      <c r="UH54" s="248"/>
      <c r="UI54" s="248"/>
      <c r="UJ54" s="248"/>
      <c r="UK54" s="248"/>
      <c r="UL54" s="248"/>
      <c r="UM54" s="248"/>
      <c r="UN54" s="248"/>
      <c r="UO54" s="248"/>
      <c r="UP54" s="248"/>
      <c r="UQ54" s="248"/>
      <c r="UR54" s="248"/>
      <c r="US54" s="248"/>
      <c r="UT54" s="248"/>
      <c r="UU54" s="248"/>
      <c r="UV54" s="248"/>
      <c r="UW54" s="248"/>
      <c r="UX54" s="248"/>
      <c r="UY54" s="248"/>
      <c r="UZ54" s="248"/>
      <c r="VA54" s="248"/>
      <c r="VB54" s="248"/>
      <c r="VC54" s="248"/>
      <c r="VD54" s="248"/>
      <c r="VE54" s="248"/>
      <c r="VF54" s="248"/>
      <c r="VG54" s="248"/>
      <c r="VH54" s="248"/>
      <c r="VI54" s="248"/>
      <c r="VJ54" s="248"/>
      <c r="VK54" s="248"/>
      <c r="VL54" s="248"/>
      <c r="VM54" s="248"/>
      <c r="VN54" s="248"/>
      <c r="VO54" s="248"/>
      <c r="VP54" s="248"/>
      <c r="VQ54" s="248"/>
      <c r="VR54" s="248"/>
      <c r="VS54" s="248"/>
      <c r="VT54" s="248"/>
      <c r="VU54" s="248"/>
      <c r="VV54" s="248"/>
      <c r="VW54" s="248"/>
      <c r="VX54" s="248"/>
      <c r="VY54" s="248"/>
      <c r="VZ54" s="248"/>
      <c r="WA54" s="248"/>
      <c r="WB54" s="248"/>
      <c r="WC54" s="248"/>
      <c r="WD54" s="248"/>
      <c r="WE54" s="248"/>
      <c r="WF54" s="248"/>
      <c r="WG54" s="248"/>
      <c r="WH54" s="248"/>
      <c r="WI54" s="248"/>
      <c r="WJ54" s="248"/>
      <c r="WK54" s="248"/>
      <c r="WL54" s="248"/>
      <c r="WM54" s="248"/>
      <c r="WN54" s="248"/>
      <c r="WO54" s="248"/>
      <c r="WP54" s="248"/>
      <c r="WQ54" s="248"/>
      <c r="WR54" s="248"/>
      <c r="WS54" s="248"/>
      <c r="WT54" s="248"/>
      <c r="WU54" s="248"/>
      <c r="WV54" s="248"/>
      <c r="WW54" s="248"/>
      <c r="WX54" s="248"/>
      <c r="WY54" s="248"/>
      <c r="WZ54" s="248"/>
      <c r="XA54" s="248"/>
      <c r="XB54" s="248"/>
      <c r="XC54" s="248"/>
      <c r="XD54" s="248"/>
      <c r="XE54" s="248"/>
      <c r="XF54" s="248"/>
      <c r="XG54" s="248"/>
      <c r="XH54" s="248"/>
      <c r="XI54" s="248"/>
      <c r="XJ54" s="248"/>
      <c r="XK54" s="248"/>
      <c r="XL54" s="248"/>
      <c r="XM54" s="248"/>
      <c r="XN54" s="248"/>
      <c r="XO54" s="248"/>
      <c r="XP54" s="248"/>
      <c r="XQ54" s="248"/>
      <c r="XR54" s="248"/>
      <c r="XS54" s="248"/>
      <c r="XT54" s="248"/>
      <c r="XU54" s="248"/>
      <c r="XV54" s="248"/>
      <c r="XW54" s="248"/>
      <c r="XX54" s="248"/>
      <c r="XY54" s="248"/>
      <c r="XZ54" s="248"/>
      <c r="YA54" s="248"/>
      <c r="YB54" s="248"/>
      <c r="YC54" s="248"/>
      <c r="YD54" s="248"/>
      <c r="YE54" s="248"/>
      <c r="YF54" s="248"/>
      <c r="YG54" s="248"/>
      <c r="YH54" s="248"/>
      <c r="YI54" s="248"/>
      <c r="YJ54" s="248"/>
    </row>
    <row r="55" spans="1:660" s="288" customFormat="1">
      <c r="A55" s="289"/>
      <c r="B55" s="289"/>
      <c r="C55" s="289"/>
      <c r="D55" s="289"/>
      <c r="E55" s="289"/>
      <c r="F55" s="289"/>
      <c r="G55" s="248"/>
      <c r="H55" s="290"/>
      <c r="I55" s="290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  <c r="DB55" s="248"/>
      <c r="DC55" s="248"/>
      <c r="DD55" s="248"/>
      <c r="DE55" s="248"/>
      <c r="DF55" s="248"/>
      <c r="DG55" s="248"/>
      <c r="DH55" s="248"/>
      <c r="DI55" s="248"/>
      <c r="DJ55" s="248"/>
      <c r="DK55" s="248"/>
      <c r="DL55" s="248"/>
      <c r="DM55" s="248"/>
      <c r="DN55" s="248"/>
      <c r="DO55" s="248"/>
      <c r="DP55" s="248"/>
      <c r="DQ55" s="248"/>
      <c r="DR55" s="248"/>
      <c r="DS55" s="248"/>
      <c r="DT55" s="248"/>
      <c r="DU55" s="248"/>
      <c r="DV55" s="248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 s="248"/>
      <c r="GF55" s="248"/>
      <c r="GG55" s="248"/>
      <c r="GH55" s="248"/>
      <c r="GI55" s="248"/>
      <c r="GJ55" s="248"/>
      <c r="GK55" s="248"/>
      <c r="GL55" s="248"/>
      <c r="GM55" s="248"/>
      <c r="GN55" s="248"/>
      <c r="GO55" s="248"/>
      <c r="GP55" s="248"/>
      <c r="GQ55" s="248"/>
      <c r="GR55" s="248"/>
      <c r="GS55" s="248"/>
      <c r="GT55" s="248"/>
      <c r="GU55" s="248"/>
      <c r="GV55" s="248"/>
      <c r="GW55" s="248"/>
      <c r="GX55" s="248"/>
      <c r="GY55" s="248"/>
      <c r="GZ55" s="248"/>
      <c r="HA55" s="248"/>
      <c r="HB55" s="248"/>
      <c r="HC55" s="248"/>
      <c r="HD55" s="248"/>
      <c r="HE55" s="248"/>
      <c r="HF55" s="248"/>
      <c r="HG55" s="248"/>
      <c r="HH55" s="248"/>
      <c r="HI55" s="248"/>
      <c r="HJ55" s="248"/>
      <c r="HK55" s="248"/>
      <c r="HL55" s="248"/>
      <c r="HM55" s="248"/>
      <c r="HN55" s="248"/>
      <c r="HO55" s="248"/>
      <c r="HP55" s="248"/>
      <c r="HQ55" s="248"/>
      <c r="HR55" s="248"/>
      <c r="HS55" s="248"/>
      <c r="HT55" s="248"/>
      <c r="HU55" s="248"/>
      <c r="HV55" s="248"/>
      <c r="HW55" s="248"/>
      <c r="HX55" s="248"/>
      <c r="HY55" s="248"/>
      <c r="HZ55" s="248"/>
      <c r="IA55" s="248"/>
      <c r="IB55" s="248"/>
      <c r="IC55" s="248"/>
      <c r="ID55" s="248"/>
      <c r="IE55" s="248"/>
      <c r="IF55" s="248"/>
      <c r="IG55" s="248"/>
      <c r="IH55" s="248"/>
      <c r="II55" s="248"/>
      <c r="IJ55" s="248"/>
      <c r="IK55" s="248"/>
      <c r="IL55" s="248"/>
      <c r="IM55" s="248"/>
      <c r="IN55" s="248"/>
      <c r="IO55" s="248"/>
      <c r="IP55" s="248"/>
      <c r="IQ55" s="248"/>
      <c r="IR55" s="248"/>
      <c r="IS55" s="248"/>
      <c r="IT55" s="248"/>
      <c r="IU55" s="248"/>
      <c r="IV55" s="248"/>
      <c r="IW55" s="248"/>
      <c r="IX55" s="248"/>
      <c r="IY55" s="248"/>
      <c r="IZ55" s="248"/>
      <c r="JA55" s="248"/>
      <c r="JB55" s="248"/>
      <c r="JC55" s="248"/>
      <c r="JD55" s="248"/>
      <c r="JE55" s="248"/>
      <c r="JF55" s="248"/>
      <c r="JG55" s="248"/>
      <c r="JH55" s="248"/>
      <c r="JI55" s="248"/>
      <c r="JJ55" s="248"/>
      <c r="JK55" s="248"/>
      <c r="JL55" s="248"/>
      <c r="JM55" s="248"/>
      <c r="JN55" s="248"/>
      <c r="JO55" s="248"/>
      <c r="JP55" s="248"/>
      <c r="JQ55" s="248"/>
      <c r="JR55" s="248"/>
      <c r="JS55" s="248"/>
      <c r="JT55" s="248"/>
      <c r="JU55" s="248"/>
      <c r="JV55" s="248"/>
      <c r="JW55" s="248"/>
      <c r="JX55" s="248"/>
      <c r="JY55" s="248"/>
      <c r="JZ55" s="248"/>
      <c r="KA55" s="248"/>
      <c r="KB55" s="248"/>
      <c r="KC55" s="248"/>
      <c r="KD55" s="248"/>
      <c r="KE55" s="248"/>
      <c r="KF55" s="248"/>
      <c r="KG55" s="248"/>
      <c r="KH55" s="248"/>
      <c r="KI55" s="248"/>
      <c r="KJ55" s="248"/>
      <c r="KK55" s="248"/>
      <c r="KL55" s="248"/>
      <c r="KM55" s="248"/>
      <c r="KN55" s="248"/>
      <c r="KO55" s="248"/>
      <c r="KP55" s="248"/>
      <c r="KQ55" s="248"/>
      <c r="KR55" s="248"/>
      <c r="KS55" s="248"/>
      <c r="KT55" s="248"/>
      <c r="KU55" s="248"/>
      <c r="KV55" s="248"/>
      <c r="KW55" s="248"/>
      <c r="KX55" s="248"/>
      <c r="KY55" s="248"/>
      <c r="KZ55" s="248"/>
      <c r="LA55" s="248"/>
      <c r="LB55" s="248"/>
      <c r="LC55" s="248"/>
      <c r="LD55" s="248"/>
      <c r="LE55" s="248"/>
      <c r="LF55" s="248"/>
      <c r="LG55" s="248"/>
      <c r="LH55" s="248"/>
      <c r="LI55" s="248"/>
      <c r="LJ55" s="248"/>
      <c r="LK55" s="248"/>
      <c r="LL55" s="248"/>
      <c r="LM55" s="248"/>
      <c r="LN55" s="248"/>
      <c r="LO55" s="248"/>
      <c r="LP55" s="248"/>
      <c r="LQ55" s="248"/>
      <c r="LR55" s="248"/>
      <c r="LS55" s="248"/>
      <c r="LT55" s="248"/>
      <c r="LU55" s="248"/>
      <c r="LV55" s="248"/>
      <c r="LW55" s="248"/>
      <c r="LX55" s="248"/>
      <c r="LY55" s="248"/>
      <c r="LZ55" s="248"/>
      <c r="MA55" s="248"/>
      <c r="MB55" s="248"/>
      <c r="MC55" s="248"/>
      <c r="MD55" s="248"/>
      <c r="ME55" s="248"/>
      <c r="MF55" s="248"/>
      <c r="MG55" s="248"/>
      <c r="MH55" s="248"/>
      <c r="MI55" s="248"/>
      <c r="MJ55" s="248"/>
      <c r="MK55" s="248"/>
      <c r="ML55" s="248"/>
      <c r="MM55" s="248"/>
      <c r="MN55" s="248"/>
      <c r="MO55" s="248"/>
      <c r="MP55" s="248"/>
      <c r="MQ55" s="248"/>
      <c r="MR55" s="248"/>
      <c r="MS55" s="248"/>
      <c r="MT55" s="248"/>
      <c r="MU55" s="248"/>
      <c r="MV55" s="248"/>
      <c r="MW55" s="248"/>
      <c r="MX55" s="248"/>
      <c r="MY55" s="248"/>
      <c r="MZ55" s="248"/>
      <c r="NA55" s="248"/>
      <c r="NB55" s="248"/>
      <c r="NC55" s="248"/>
      <c r="ND55" s="248"/>
      <c r="NE55" s="248"/>
      <c r="NF55" s="248"/>
      <c r="NG55" s="248"/>
      <c r="NH55" s="248"/>
      <c r="NI55" s="248"/>
      <c r="NJ55" s="248"/>
      <c r="NK55" s="248"/>
      <c r="NL55" s="248"/>
      <c r="NM55" s="248"/>
      <c r="NN55" s="248"/>
      <c r="NO55" s="248"/>
      <c r="NP55" s="248"/>
      <c r="NQ55" s="248"/>
      <c r="NR55" s="248"/>
      <c r="NS55" s="248"/>
      <c r="NT55" s="248"/>
      <c r="NU55" s="248"/>
      <c r="NV55" s="248"/>
      <c r="NW55" s="248"/>
      <c r="NX55" s="248"/>
      <c r="NY55" s="248"/>
      <c r="NZ55" s="248"/>
      <c r="OA55" s="248"/>
      <c r="OB55" s="248"/>
      <c r="OC55" s="248"/>
      <c r="OD55" s="248"/>
      <c r="OE55" s="248"/>
      <c r="OF55" s="248"/>
      <c r="OG55" s="248"/>
      <c r="OH55" s="248"/>
      <c r="OI55" s="248"/>
      <c r="OJ55" s="248"/>
      <c r="OK55" s="248"/>
      <c r="OL55" s="248"/>
      <c r="OM55" s="248"/>
      <c r="ON55" s="248"/>
      <c r="OO55" s="248"/>
      <c r="OP55" s="248"/>
      <c r="OQ55" s="248"/>
      <c r="OR55" s="248"/>
      <c r="OS55" s="248"/>
      <c r="OT55" s="248"/>
      <c r="OU55" s="248"/>
      <c r="OV55" s="248"/>
      <c r="OW55" s="248"/>
      <c r="OX55" s="248"/>
      <c r="OY55" s="248"/>
      <c r="OZ55" s="248"/>
      <c r="PA55" s="248"/>
      <c r="PB55" s="248"/>
      <c r="PC55" s="248"/>
      <c r="PD55" s="248"/>
      <c r="PE55" s="248"/>
      <c r="PF55" s="248"/>
      <c r="PG55" s="248"/>
      <c r="PH55" s="248"/>
      <c r="PI55" s="248"/>
      <c r="PJ55" s="248"/>
      <c r="PK55" s="248"/>
      <c r="PL55" s="248"/>
      <c r="PM55" s="248"/>
      <c r="PN55" s="248"/>
      <c r="PO55" s="248"/>
      <c r="PP55" s="248"/>
      <c r="PQ55" s="248"/>
      <c r="PR55" s="248"/>
      <c r="PS55" s="248"/>
      <c r="PT55" s="248"/>
      <c r="PU55" s="248"/>
      <c r="PV55" s="248"/>
      <c r="PW55" s="248"/>
      <c r="PX55" s="248"/>
      <c r="PY55" s="248"/>
      <c r="PZ55" s="248"/>
      <c r="QA55" s="248"/>
      <c r="QB55" s="248"/>
      <c r="QC55" s="248"/>
      <c r="QD55" s="248"/>
      <c r="QE55" s="248"/>
      <c r="QF55" s="248"/>
      <c r="QG55" s="248"/>
      <c r="QH55" s="248"/>
      <c r="QI55" s="248"/>
      <c r="QJ55" s="248"/>
      <c r="QK55" s="248"/>
      <c r="QL55" s="248"/>
      <c r="QM55" s="248"/>
      <c r="QN55" s="248"/>
      <c r="QO55" s="248"/>
      <c r="QP55" s="248"/>
      <c r="QQ55" s="248"/>
      <c r="QR55" s="248"/>
      <c r="QS55" s="248"/>
      <c r="QT55" s="248"/>
      <c r="QU55" s="248"/>
      <c r="QV55" s="248"/>
      <c r="QW55" s="248"/>
      <c r="QX55" s="248"/>
      <c r="QY55" s="248"/>
      <c r="QZ55" s="248"/>
      <c r="RA55" s="248"/>
      <c r="RB55" s="248"/>
      <c r="RC55" s="248"/>
      <c r="RD55" s="248"/>
      <c r="RE55" s="248"/>
      <c r="RF55" s="248"/>
      <c r="RG55" s="248"/>
      <c r="RH55" s="248"/>
      <c r="RI55" s="248"/>
      <c r="RJ55" s="248"/>
      <c r="RK55" s="248"/>
      <c r="RL55" s="248"/>
      <c r="RM55" s="248"/>
      <c r="RN55" s="248"/>
      <c r="RO55" s="248"/>
      <c r="RP55" s="248"/>
      <c r="RQ55" s="248"/>
      <c r="RR55" s="248"/>
      <c r="RS55" s="248"/>
      <c r="RT55" s="248"/>
      <c r="RU55" s="248"/>
      <c r="RV55" s="248"/>
      <c r="RW55" s="248"/>
      <c r="RX55" s="248"/>
      <c r="RY55" s="248"/>
      <c r="RZ55" s="248"/>
      <c r="SA55" s="248"/>
      <c r="SB55" s="248"/>
      <c r="SC55" s="248"/>
      <c r="SD55" s="248"/>
      <c r="SE55" s="248"/>
      <c r="SF55" s="248"/>
      <c r="SG55" s="248"/>
      <c r="SH55" s="248"/>
      <c r="SI55" s="248"/>
      <c r="SJ55" s="248"/>
      <c r="SK55" s="248"/>
      <c r="SL55" s="248"/>
      <c r="SM55" s="248"/>
      <c r="SN55" s="248"/>
      <c r="SO55" s="248"/>
      <c r="SP55" s="248"/>
      <c r="SQ55" s="248"/>
      <c r="SR55" s="248"/>
      <c r="SS55" s="248"/>
      <c r="ST55" s="248"/>
      <c r="SU55" s="248"/>
      <c r="SV55" s="248"/>
      <c r="SW55" s="248"/>
      <c r="SX55" s="248"/>
      <c r="SY55" s="248"/>
      <c r="SZ55" s="248"/>
      <c r="TA55" s="248"/>
      <c r="TB55" s="248"/>
      <c r="TC55" s="248"/>
      <c r="TD55" s="248"/>
      <c r="TE55" s="248"/>
      <c r="TF55" s="248"/>
      <c r="TG55" s="248"/>
      <c r="TH55" s="248"/>
      <c r="TI55" s="248"/>
      <c r="TJ55" s="248"/>
      <c r="TK55" s="248"/>
      <c r="TL55" s="248"/>
      <c r="TM55" s="248"/>
      <c r="TN55" s="248"/>
      <c r="TO55" s="248"/>
      <c r="TP55" s="248"/>
      <c r="TQ55" s="248"/>
      <c r="TR55" s="248"/>
      <c r="TS55" s="248"/>
      <c r="TT55" s="248"/>
      <c r="TU55" s="248"/>
      <c r="TV55" s="248"/>
      <c r="TW55" s="248"/>
      <c r="TX55" s="248"/>
      <c r="TY55" s="248"/>
      <c r="TZ55" s="248"/>
      <c r="UA55" s="248"/>
      <c r="UB55" s="248"/>
      <c r="UC55" s="248"/>
      <c r="UD55" s="248"/>
      <c r="UE55" s="248"/>
      <c r="UF55" s="248"/>
      <c r="UG55" s="248"/>
      <c r="UH55" s="248"/>
      <c r="UI55" s="248"/>
      <c r="UJ55" s="248"/>
      <c r="UK55" s="248"/>
      <c r="UL55" s="248"/>
      <c r="UM55" s="248"/>
      <c r="UN55" s="248"/>
      <c r="UO55" s="248"/>
      <c r="UP55" s="248"/>
      <c r="UQ55" s="248"/>
      <c r="UR55" s="248"/>
      <c r="US55" s="248"/>
      <c r="UT55" s="248"/>
      <c r="UU55" s="248"/>
      <c r="UV55" s="248"/>
      <c r="UW55" s="248"/>
      <c r="UX55" s="248"/>
      <c r="UY55" s="248"/>
      <c r="UZ55" s="248"/>
      <c r="VA55" s="248"/>
      <c r="VB55" s="248"/>
      <c r="VC55" s="248"/>
      <c r="VD55" s="248"/>
      <c r="VE55" s="248"/>
      <c r="VF55" s="248"/>
      <c r="VG55" s="248"/>
      <c r="VH55" s="248"/>
      <c r="VI55" s="248"/>
      <c r="VJ55" s="248"/>
      <c r="VK55" s="248"/>
      <c r="VL55" s="248"/>
      <c r="VM55" s="248"/>
      <c r="VN55" s="248"/>
      <c r="VO55" s="248"/>
      <c r="VP55" s="248"/>
      <c r="VQ55" s="248"/>
      <c r="VR55" s="248"/>
      <c r="VS55" s="248"/>
      <c r="VT55" s="248"/>
      <c r="VU55" s="248"/>
      <c r="VV55" s="248"/>
      <c r="VW55" s="248"/>
      <c r="VX55" s="248"/>
      <c r="VY55" s="248"/>
      <c r="VZ55" s="248"/>
      <c r="WA55" s="248"/>
      <c r="WB55" s="248"/>
      <c r="WC55" s="248"/>
      <c r="WD55" s="248"/>
      <c r="WE55" s="248"/>
      <c r="WF55" s="248"/>
      <c r="WG55" s="248"/>
      <c r="WH55" s="248"/>
      <c r="WI55" s="248"/>
      <c r="WJ55" s="248"/>
      <c r="WK55" s="248"/>
      <c r="WL55" s="248"/>
      <c r="WM55" s="248"/>
      <c r="WN55" s="248"/>
      <c r="WO55" s="248"/>
      <c r="WP55" s="248"/>
      <c r="WQ55" s="248"/>
      <c r="WR55" s="248"/>
      <c r="WS55" s="248"/>
      <c r="WT55" s="248"/>
      <c r="WU55" s="248"/>
      <c r="WV55" s="248"/>
      <c r="WW55" s="248"/>
      <c r="WX55" s="248"/>
      <c r="WY55" s="248"/>
      <c r="WZ55" s="248"/>
      <c r="XA55" s="248"/>
      <c r="XB55" s="248"/>
      <c r="XC55" s="248"/>
      <c r="XD55" s="248"/>
      <c r="XE55" s="248"/>
      <c r="XF55" s="248"/>
      <c r="XG55" s="248"/>
      <c r="XH55" s="248"/>
      <c r="XI55" s="248"/>
      <c r="XJ55" s="248"/>
      <c r="XK55" s="248"/>
      <c r="XL55" s="248"/>
      <c r="XM55" s="248"/>
      <c r="XN55" s="248"/>
      <c r="XO55" s="248"/>
      <c r="XP55" s="248"/>
      <c r="XQ55" s="248"/>
      <c r="XR55" s="248"/>
      <c r="XS55" s="248"/>
      <c r="XT55" s="248"/>
      <c r="XU55" s="248"/>
      <c r="XV55" s="248"/>
      <c r="XW55" s="248"/>
      <c r="XX55" s="248"/>
      <c r="XY55" s="248"/>
      <c r="XZ55" s="248"/>
      <c r="YA55" s="248"/>
      <c r="YB55" s="248"/>
      <c r="YC55" s="248"/>
      <c r="YD55" s="248"/>
      <c r="YE55" s="248"/>
      <c r="YF55" s="248"/>
      <c r="YG55" s="248"/>
      <c r="YH55" s="248"/>
      <c r="YI55" s="248"/>
      <c r="YJ55" s="248"/>
    </row>
    <row r="56" spans="1:660" s="248" customFormat="1">
      <c r="A56" s="289"/>
      <c r="B56" s="289"/>
      <c r="C56" s="289"/>
      <c r="D56" s="289"/>
      <c r="E56" s="289"/>
      <c r="F56" s="289"/>
      <c r="H56" s="290"/>
      <c r="I56" s="290"/>
    </row>
    <row r="57" spans="1:660" s="248" customFormat="1">
      <c r="A57" s="289"/>
      <c r="B57" s="289"/>
      <c r="C57" s="289"/>
      <c r="D57" s="289"/>
      <c r="E57" s="289"/>
      <c r="F57" s="289"/>
      <c r="H57" s="290"/>
      <c r="I57" s="290"/>
    </row>
    <row r="58" spans="1:660" s="248" customFormat="1">
      <c r="A58" s="289"/>
      <c r="B58" s="289"/>
      <c r="C58" s="289"/>
      <c r="D58" s="289"/>
      <c r="E58" s="289"/>
      <c r="F58" s="289"/>
      <c r="H58" s="290"/>
      <c r="I58" s="290"/>
    </row>
    <row r="59" spans="1:660" s="248" customFormat="1">
      <c r="A59" s="289"/>
      <c r="B59" s="289"/>
      <c r="C59" s="289"/>
      <c r="D59" s="289"/>
      <c r="E59" s="289"/>
      <c r="F59" s="289"/>
      <c r="H59" s="290"/>
      <c r="I59" s="290"/>
    </row>
    <row r="60" spans="1:660" s="248" customFormat="1">
      <c r="A60" s="289"/>
      <c r="B60" s="289"/>
      <c r="C60" s="289"/>
      <c r="D60" s="289"/>
      <c r="E60" s="289"/>
      <c r="F60" s="289"/>
      <c r="H60" s="290"/>
      <c r="I60" s="290"/>
    </row>
    <row r="61" spans="1:660" s="248" customFormat="1">
      <c r="A61" s="289"/>
      <c r="B61" s="289"/>
      <c r="C61" s="289"/>
      <c r="D61" s="289"/>
      <c r="E61" s="289"/>
      <c r="F61" s="289"/>
      <c r="H61" s="290"/>
      <c r="I61" s="290"/>
    </row>
    <row r="62" spans="1:660" s="248" customFormat="1">
      <c r="A62" s="289"/>
      <c r="B62" s="289"/>
      <c r="C62" s="289"/>
      <c r="D62" s="289"/>
      <c r="E62" s="289"/>
      <c r="F62" s="289"/>
      <c r="H62" s="290"/>
      <c r="I62" s="290"/>
    </row>
    <row r="63" spans="1:660" s="248" customFormat="1">
      <c r="A63" s="289"/>
      <c r="B63" s="289"/>
      <c r="C63" s="289"/>
      <c r="D63" s="289"/>
      <c r="E63" s="289"/>
      <c r="F63" s="289"/>
      <c r="H63" s="290"/>
      <c r="I63" s="290"/>
    </row>
    <row r="64" spans="1:660" s="248" customFormat="1">
      <c r="A64" s="289"/>
      <c r="B64" s="289"/>
      <c r="C64" s="289"/>
      <c r="D64" s="289"/>
      <c r="E64" s="289"/>
      <c r="F64" s="289"/>
      <c r="H64" s="290"/>
      <c r="I64" s="290"/>
    </row>
    <row r="65" spans="1:9" s="248" customFormat="1">
      <c r="A65" s="289"/>
      <c r="B65" s="289"/>
      <c r="C65" s="289"/>
      <c r="D65" s="289"/>
      <c r="E65" s="289"/>
      <c r="F65" s="289"/>
      <c r="H65" s="290"/>
      <c r="I65" s="290"/>
    </row>
    <row r="66" spans="1:9" s="248" customFormat="1">
      <c r="A66" s="289"/>
      <c r="B66" s="289"/>
      <c r="C66" s="289"/>
      <c r="D66" s="289"/>
      <c r="E66" s="289"/>
      <c r="F66" s="289"/>
      <c r="H66" s="290"/>
      <c r="I66" s="290"/>
    </row>
    <row r="67" spans="1:9" s="248" customFormat="1">
      <c r="A67" s="289"/>
      <c r="B67" s="289"/>
      <c r="C67" s="289"/>
      <c r="D67" s="289"/>
      <c r="E67" s="289"/>
      <c r="F67" s="289"/>
      <c r="H67" s="290"/>
      <c r="I67" s="290"/>
    </row>
    <row r="68" spans="1:9" s="248" customFormat="1">
      <c r="A68" s="289"/>
      <c r="B68" s="289"/>
      <c r="C68" s="289"/>
      <c r="D68" s="289"/>
      <c r="E68" s="289"/>
      <c r="F68" s="289"/>
      <c r="H68" s="290"/>
      <c r="I68" s="290"/>
    </row>
    <row r="69" spans="1:9" s="248" customFormat="1">
      <c r="A69" s="289"/>
      <c r="B69" s="289"/>
      <c r="C69" s="289"/>
      <c r="D69" s="289"/>
      <c r="E69" s="289"/>
      <c r="F69" s="289"/>
      <c r="H69" s="290"/>
      <c r="I69" s="290"/>
    </row>
    <row r="70" spans="1:9" s="248" customFormat="1">
      <c r="A70" s="289"/>
      <c r="B70" s="289"/>
      <c r="C70" s="289"/>
      <c r="D70" s="289"/>
      <c r="E70" s="289"/>
      <c r="F70" s="289"/>
      <c r="H70" s="290"/>
      <c r="I70" s="290"/>
    </row>
    <row r="71" spans="1:9" s="248" customFormat="1">
      <c r="A71" s="289"/>
      <c r="B71" s="289"/>
      <c r="C71" s="289"/>
      <c r="D71" s="289"/>
      <c r="E71" s="289"/>
      <c r="F71" s="289"/>
      <c r="H71" s="290"/>
      <c r="I71" s="290"/>
    </row>
    <row r="72" spans="1:9" s="248" customFormat="1">
      <c r="A72" s="289"/>
      <c r="B72" s="289"/>
      <c r="C72" s="289"/>
      <c r="D72" s="289"/>
      <c r="E72" s="289"/>
      <c r="F72" s="289"/>
      <c r="H72" s="290"/>
      <c r="I72" s="290"/>
    </row>
    <row r="73" spans="1:9" s="248" customFormat="1">
      <c r="A73" s="289"/>
      <c r="B73" s="289"/>
      <c r="C73" s="289"/>
      <c r="D73" s="289"/>
      <c r="E73" s="289"/>
      <c r="F73" s="289"/>
      <c r="H73" s="290"/>
      <c r="I73" s="290"/>
    </row>
    <row r="74" spans="1:9" s="248" customFormat="1">
      <c r="A74" s="289"/>
      <c r="B74" s="289"/>
      <c r="C74" s="289"/>
      <c r="D74" s="289"/>
      <c r="E74" s="289"/>
      <c r="F74" s="289"/>
      <c r="H74" s="290"/>
      <c r="I74" s="290"/>
    </row>
    <row r="75" spans="1:9" s="248" customFormat="1">
      <c r="A75" s="289"/>
      <c r="B75" s="289"/>
      <c r="C75" s="289"/>
      <c r="D75" s="289"/>
      <c r="E75" s="289"/>
      <c r="F75" s="289"/>
      <c r="H75" s="290"/>
      <c r="I75" s="290"/>
    </row>
    <row r="76" spans="1:9" s="248" customFormat="1">
      <c r="A76" s="289"/>
      <c r="B76" s="289"/>
      <c r="C76" s="289"/>
      <c r="D76" s="289"/>
      <c r="E76" s="289"/>
      <c r="F76" s="289"/>
      <c r="H76" s="290"/>
      <c r="I76" s="290"/>
    </row>
    <row r="77" spans="1:9" s="248" customFormat="1">
      <c r="A77" s="289"/>
      <c r="B77" s="289"/>
      <c r="C77" s="289"/>
      <c r="D77" s="289"/>
      <c r="E77" s="289"/>
      <c r="F77" s="289"/>
      <c r="H77" s="290"/>
      <c r="I77" s="290"/>
    </row>
    <row r="78" spans="1:9" s="248" customFormat="1">
      <c r="A78" s="289"/>
      <c r="B78" s="289"/>
      <c r="C78" s="289"/>
      <c r="D78" s="289"/>
      <c r="E78" s="289"/>
      <c r="F78" s="289"/>
      <c r="H78" s="290"/>
      <c r="I78" s="290"/>
    </row>
    <row r="79" spans="1:9" s="248" customFormat="1">
      <c r="A79" s="289"/>
      <c r="B79" s="289"/>
      <c r="C79" s="289"/>
      <c r="D79" s="289"/>
      <c r="E79" s="289"/>
      <c r="F79" s="289"/>
      <c r="H79" s="290"/>
      <c r="I79" s="290"/>
    </row>
    <row r="80" spans="1:9" s="248" customFormat="1">
      <c r="A80" s="289"/>
      <c r="B80" s="289"/>
      <c r="C80" s="289"/>
      <c r="D80" s="289"/>
      <c r="E80" s="289"/>
      <c r="F80" s="289"/>
      <c r="H80" s="290"/>
      <c r="I80" s="290"/>
    </row>
    <row r="81" spans="1:9" s="248" customFormat="1">
      <c r="A81" s="289"/>
      <c r="B81" s="289"/>
      <c r="C81" s="289"/>
      <c r="D81" s="289"/>
      <c r="E81" s="289"/>
      <c r="F81" s="289"/>
      <c r="H81" s="290"/>
      <c r="I81" s="290"/>
    </row>
    <row r="82" spans="1:9" s="248" customFormat="1">
      <c r="A82" s="289"/>
      <c r="B82" s="289"/>
      <c r="C82" s="289"/>
      <c r="D82" s="289"/>
      <c r="E82" s="289"/>
      <c r="F82" s="289"/>
      <c r="H82" s="290"/>
      <c r="I82" s="290"/>
    </row>
    <row r="83" spans="1:9" s="248" customFormat="1">
      <c r="A83" s="289"/>
      <c r="B83" s="289"/>
      <c r="C83" s="289"/>
      <c r="D83" s="289"/>
      <c r="E83" s="289"/>
      <c r="F83" s="289"/>
      <c r="H83" s="290"/>
      <c r="I83" s="290"/>
    </row>
    <row r="84" spans="1:9" s="248" customFormat="1">
      <c r="A84" s="289"/>
      <c r="B84" s="289"/>
      <c r="C84" s="289"/>
      <c r="D84" s="289"/>
      <c r="E84" s="289"/>
      <c r="F84" s="289"/>
      <c r="H84" s="290"/>
      <c r="I84" s="290"/>
    </row>
    <row r="85" spans="1:9" s="248" customFormat="1">
      <c r="A85" s="289"/>
      <c r="B85" s="289"/>
      <c r="C85" s="289"/>
      <c r="D85" s="289"/>
      <c r="E85" s="289"/>
      <c r="F85" s="289"/>
      <c r="H85" s="290"/>
      <c r="I85" s="290"/>
    </row>
    <row r="86" spans="1:9" s="248" customFormat="1">
      <c r="A86" s="289"/>
      <c r="B86" s="289"/>
      <c r="C86" s="289"/>
      <c r="D86" s="289"/>
      <c r="E86" s="289"/>
      <c r="F86" s="289"/>
      <c r="H86" s="290"/>
      <c r="I86" s="290"/>
    </row>
    <row r="87" spans="1:9" s="248" customFormat="1">
      <c r="A87" s="289"/>
      <c r="B87" s="289"/>
      <c r="C87" s="289"/>
      <c r="D87" s="289"/>
      <c r="E87" s="289"/>
      <c r="F87" s="289"/>
      <c r="H87" s="290"/>
      <c r="I87" s="290"/>
    </row>
    <row r="88" spans="1:9" s="248" customFormat="1">
      <c r="A88" s="289"/>
      <c r="B88" s="289"/>
      <c r="C88" s="289"/>
      <c r="D88" s="289"/>
      <c r="E88" s="289"/>
      <c r="F88" s="289"/>
      <c r="H88" s="290"/>
      <c r="I88" s="290"/>
    </row>
    <row r="89" spans="1:9" s="248" customFormat="1">
      <c r="A89" s="289"/>
      <c r="B89" s="289"/>
      <c r="C89" s="289"/>
      <c r="D89" s="289"/>
      <c r="E89" s="289"/>
      <c r="F89" s="289"/>
      <c r="H89" s="290"/>
      <c r="I89" s="290"/>
    </row>
    <row r="90" spans="1:9" s="248" customFormat="1">
      <c r="A90" s="289"/>
      <c r="B90" s="289"/>
      <c r="C90" s="289"/>
      <c r="D90" s="289"/>
      <c r="E90" s="289"/>
      <c r="F90" s="289"/>
      <c r="H90" s="290"/>
      <c r="I90" s="290"/>
    </row>
    <row r="91" spans="1:9" s="248" customFormat="1">
      <c r="A91" s="289"/>
      <c r="B91" s="289"/>
      <c r="C91" s="289"/>
      <c r="D91" s="289"/>
      <c r="E91" s="289"/>
      <c r="F91" s="289"/>
      <c r="H91" s="290"/>
      <c r="I91" s="290"/>
    </row>
    <row r="92" spans="1:9" s="248" customFormat="1">
      <c r="A92" s="289"/>
      <c r="B92" s="289"/>
      <c r="C92" s="289"/>
      <c r="D92" s="289"/>
      <c r="E92" s="289"/>
      <c r="F92" s="289"/>
      <c r="H92" s="290"/>
      <c r="I92" s="290"/>
    </row>
    <row r="93" spans="1:9" s="248" customFormat="1">
      <c r="A93" s="289"/>
      <c r="B93" s="289"/>
      <c r="C93" s="289"/>
      <c r="D93" s="289"/>
      <c r="E93" s="289"/>
      <c r="F93" s="289"/>
      <c r="H93" s="290"/>
      <c r="I93" s="290"/>
    </row>
    <row r="94" spans="1:9" s="248" customFormat="1">
      <c r="A94" s="289"/>
      <c r="B94" s="289"/>
      <c r="C94" s="289"/>
      <c r="D94" s="289"/>
      <c r="E94" s="289"/>
      <c r="F94" s="289"/>
      <c r="H94" s="290"/>
      <c r="I94" s="290"/>
    </row>
    <row r="95" spans="1:9" s="248" customFormat="1">
      <c r="A95" s="289"/>
      <c r="B95" s="289"/>
      <c r="C95" s="289"/>
      <c r="D95" s="289"/>
      <c r="E95" s="289"/>
      <c r="F95" s="289"/>
      <c r="H95" s="290"/>
      <c r="I95" s="290"/>
    </row>
    <row r="96" spans="1:9" s="248" customFormat="1">
      <c r="A96" s="289"/>
      <c r="B96" s="289"/>
      <c r="C96" s="289"/>
      <c r="D96" s="289"/>
      <c r="E96" s="289"/>
      <c r="F96" s="289"/>
      <c r="H96" s="290"/>
      <c r="I96" s="290"/>
    </row>
    <row r="97" spans="1:9" s="248" customFormat="1">
      <c r="A97" s="289"/>
      <c r="B97" s="289"/>
      <c r="C97" s="289"/>
      <c r="D97" s="289"/>
      <c r="E97" s="289"/>
      <c r="F97" s="289"/>
      <c r="H97" s="290"/>
      <c r="I97" s="290"/>
    </row>
    <row r="98" spans="1:9" s="248" customFormat="1">
      <c r="A98" s="289"/>
      <c r="B98" s="289"/>
      <c r="C98" s="289"/>
      <c r="D98" s="289"/>
      <c r="E98" s="289"/>
      <c r="F98" s="289"/>
      <c r="H98" s="290"/>
      <c r="I98" s="290"/>
    </row>
    <row r="99" spans="1:9" s="248" customFormat="1">
      <c r="A99" s="289"/>
      <c r="B99" s="289"/>
      <c r="C99" s="289"/>
      <c r="D99" s="289"/>
      <c r="E99" s="289"/>
      <c r="F99" s="289"/>
      <c r="H99" s="290"/>
      <c r="I99" s="290"/>
    </row>
    <row r="100" spans="1:9" s="248" customFormat="1">
      <c r="A100" s="289"/>
      <c r="B100" s="289"/>
      <c r="C100" s="289"/>
      <c r="D100" s="289"/>
      <c r="E100" s="289"/>
      <c r="F100" s="289"/>
      <c r="H100" s="290"/>
      <c r="I100" s="290"/>
    </row>
    <row r="101" spans="1:9" s="248" customFormat="1">
      <c r="A101" s="289"/>
      <c r="B101" s="289"/>
      <c r="C101" s="289"/>
      <c r="D101" s="289"/>
      <c r="E101" s="289"/>
      <c r="F101" s="289"/>
      <c r="H101" s="290"/>
      <c r="I101" s="290"/>
    </row>
    <row r="102" spans="1:9" s="248" customFormat="1">
      <c r="A102" s="289"/>
      <c r="B102" s="289"/>
      <c r="C102" s="289"/>
      <c r="D102" s="289"/>
      <c r="E102" s="289"/>
      <c r="F102" s="289"/>
      <c r="H102" s="290"/>
      <c r="I102" s="290"/>
    </row>
    <row r="103" spans="1:9" s="248" customFormat="1">
      <c r="A103" s="289"/>
      <c r="B103" s="289"/>
      <c r="C103" s="289"/>
      <c r="D103" s="289"/>
      <c r="E103" s="289"/>
      <c r="F103" s="289"/>
      <c r="H103" s="290"/>
      <c r="I103" s="290"/>
    </row>
    <row r="104" spans="1:9" s="248" customFormat="1">
      <c r="A104" s="289"/>
      <c r="B104" s="289"/>
      <c r="C104" s="289"/>
      <c r="D104" s="289"/>
      <c r="E104" s="289"/>
      <c r="F104" s="289"/>
      <c r="H104" s="290"/>
      <c r="I104" s="290"/>
    </row>
    <row r="105" spans="1:9" s="248" customFormat="1">
      <c r="A105" s="289"/>
      <c r="B105" s="289"/>
      <c r="C105" s="289"/>
      <c r="D105" s="289"/>
      <c r="E105" s="289"/>
      <c r="F105" s="289"/>
      <c r="H105" s="290"/>
      <c r="I105" s="290"/>
    </row>
    <row r="106" spans="1:9" s="248" customFormat="1">
      <c r="A106" s="289"/>
      <c r="B106" s="289"/>
      <c r="C106" s="289"/>
      <c r="D106" s="289"/>
      <c r="E106" s="289"/>
      <c r="F106" s="289"/>
      <c r="H106" s="290"/>
      <c r="I106" s="290"/>
    </row>
    <row r="107" spans="1:9" s="248" customFormat="1">
      <c r="A107" s="289"/>
      <c r="B107" s="289"/>
      <c r="C107" s="289"/>
      <c r="D107" s="289"/>
      <c r="E107" s="289"/>
      <c r="F107" s="289"/>
      <c r="H107" s="290"/>
      <c r="I107" s="290"/>
    </row>
    <row r="108" spans="1:9" s="248" customFormat="1">
      <c r="A108" s="289"/>
      <c r="B108" s="289"/>
      <c r="C108" s="289"/>
      <c r="D108" s="289"/>
      <c r="E108" s="289"/>
      <c r="F108" s="289"/>
      <c r="H108" s="290"/>
      <c r="I108" s="290"/>
    </row>
    <row r="109" spans="1:9" s="248" customFormat="1">
      <c r="A109" s="289"/>
      <c r="B109" s="289"/>
      <c r="C109" s="289"/>
      <c r="D109" s="289"/>
      <c r="E109" s="289"/>
      <c r="F109" s="289"/>
      <c r="H109" s="290"/>
      <c r="I109" s="290"/>
    </row>
    <row r="110" spans="1:9" s="248" customFormat="1">
      <c r="A110" s="289"/>
      <c r="B110" s="289"/>
      <c r="C110" s="289"/>
      <c r="D110" s="289"/>
      <c r="E110" s="289"/>
      <c r="F110" s="289"/>
      <c r="H110" s="290"/>
      <c r="I110" s="290"/>
    </row>
    <row r="111" spans="1:9" s="248" customFormat="1">
      <c r="A111" s="289"/>
      <c r="B111" s="289"/>
      <c r="C111" s="289"/>
      <c r="D111" s="289"/>
      <c r="E111" s="289"/>
      <c r="F111" s="289"/>
      <c r="H111" s="290"/>
      <c r="I111" s="290"/>
    </row>
    <row r="112" spans="1:9" s="248" customFormat="1">
      <c r="A112" s="289"/>
      <c r="B112" s="289"/>
      <c r="C112" s="289"/>
      <c r="D112" s="289"/>
      <c r="E112" s="289"/>
      <c r="F112" s="289"/>
      <c r="H112" s="290"/>
      <c r="I112" s="290"/>
    </row>
    <row r="113" spans="1:9" s="248" customFormat="1">
      <c r="A113" s="289"/>
      <c r="B113" s="289"/>
      <c r="C113" s="289"/>
      <c r="D113" s="289"/>
      <c r="E113" s="289"/>
      <c r="F113" s="289"/>
      <c r="H113" s="290"/>
      <c r="I113" s="290"/>
    </row>
    <row r="114" spans="1:9" s="248" customFormat="1">
      <c r="A114" s="289"/>
      <c r="B114" s="289"/>
      <c r="C114" s="289"/>
      <c r="D114" s="289"/>
      <c r="E114" s="289"/>
      <c r="F114" s="289"/>
      <c r="H114" s="290"/>
      <c r="I114" s="290"/>
    </row>
    <row r="115" spans="1:9" s="248" customFormat="1">
      <c r="A115" s="289"/>
      <c r="B115" s="289"/>
      <c r="C115" s="289"/>
      <c r="D115" s="289"/>
      <c r="E115" s="289"/>
      <c r="F115" s="289"/>
      <c r="H115" s="290"/>
      <c r="I115" s="290"/>
    </row>
    <row r="116" spans="1:9" s="248" customFormat="1">
      <c r="A116" s="289"/>
      <c r="B116" s="289"/>
      <c r="C116" s="289"/>
      <c r="D116" s="289"/>
      <c r="E116" s="289"/>
      <c r="F116" s="289"/>
      <c r="H116" s="290"/>
      <c r="I116" s="290"/>
    </row>
    <row r="117" spans="1:9" s="248" customFormat="1">
      <c r="A117" s="289"/>
      <c r="B117" s="289"/>
      <c r="C117" s="289"/>
      <c r="D117" s="289"/>
      <c r="E117" s="289"/>
      <c r="F117" s="289"/>
      <c r="H117" s="290"/>
      <c r="I117" s="290"/>
    </row>
    <row r="118" spans="1:9" s="248" customFormat="1">
      <c r="A118" s="289"/>
      <c r="B118" s="289"/>
      <c r="C118" s="289"/>
      <c r="D118" s="289"/>
      <c r="E118" s="289"/>
      <c r="F118" s="289"/>
      <c r="H118" s="290"/>
      <c r="I118" s="290"/>
    </row>
    <row r="119" spans="1:9" s="248" customFormat="1">
      <c r="A119" s="289"/>
      <c r="B119" s="289"/>
      <c r="C119" s="289"/>
      <c r="D119" s="289"/>
      <c r="E119" s="289"/>
      <c r="F119" s="289"/>
      <c r="H119" s="290"/>
      <c r="I119" s="290"/>
    </row>
    <row r="120" spans="1:9" s="248" customFormat="1">
      <c r="A120" s="289"/>
      <c r="B120" s="289"/>
      <c r="C120" s="289"/>
      <c r="D120" s="289"/>
      <c r="E120" s="289"/>
      <c r="F120" s="289"/>
      <c r="H120" s="290"/>
      <c r="I120" s="290"/>
    </row>
    <row r="121" spans="1:9" s="248" customFormat="1">
      <c r="A121" s="289"/>
      <c r="B121" s="289"/>
      <c r="C121" s="289"/>
      <c r="D121" s="289"/>
      <c r="E121" s="289"/>
      <c r="F121" s="289"/>
      <c r="H121" s="290"/>
      <c r="I121" s="290"/>
    </row>
    <row r="122" spans="1:9" s="248" customFormat="1">
      <c r="A122" s="289"/>
      <c r="B122" s="289"/>
      <c r="C122" s="289"/>
      <c r="D122" s="289"/>
      <c r="E122" s="289"/>
      <c r="F122" s="289"/>
      <c r="H122" s="290"/>
      <c r="I122" s="290"/>
    </row>
    <row r="123" spans="1:9" s="248" customFormat="1">
      <c r="A123" s="289"/>
      <c r="B123" s="289"/>
      <c r="C123" s="289"/>
      <c r="D123" s="289"/>
      <c r="E123" s="289"/>
      <c r="F123" s="289"/>
      <c r="H123" s="290"/>
      <c r="I123" s="290"/>
    </row>
    <row r="124" spans="1:9" s="248" customFormat="1">
      <c r="A124" s="289"/>
      <c r="B124" s="289"/>
      <c r="C124" s="289"/>
      <c r="D124" s="289"/>
      <c r="E124" s="289"/>
      <c r="F124" s="289"/>
      <c r="H124" s="290"/>
      <c r="I124" s="290"/>
    </row>
    <row r="125" spans="1:9" s="248" customFormat="1">
      <c r="A125" s="289"/>
      <c r="B125" s="289"/>
      <c r="C125" s="289"/>
      <c r="D125" s="289"/>
      <c r="E125" s="289"/>
      <c r="F125" s="289"/>
      <c r="H125" s="290"/>
      <c r="I125" s="290"/>
    </row>
    <row r="126" spans="1:9" s="248" customFormat="1">
      <c r="A126" s="289"/>
      <c r="B126" s="289"/>
      <c r="C126" s="289"/>
      <c r="D126" s="289"/>
      <c r="E126" s="289"/>
      <c r="F126" s="289"/>
      <c r="H126" s="290"/>
      <c r="I126" s="290"/>
    </row>
    <row r="127" spans="1:9" s="248" customFormat="1">
      <c r="A127" s="289"/>
      <c r="B127" s="289"/>
      <c r="C127" s="289"/>
      <c r="D127" s="289"/>
      <c r="E127" s="289"/>
      <c r="F127" s="289"/>
      <c r="H127" s="290"/>
      <c r="I127" s="290"/>
    </row>
    <row r="128" spans="1:9" s="248" customFormat="1">
      <c r="A128" s="289"/>
      <c r="B128" s="289"/>
      <c r="C128" s="289"/>
      <c r="D128" s="289"/>
      <c r="E128" s="289"/>
      <c r="F128" s="289"/>
      <c r="H128" s="290"/>
      <c r="I128" s="290"/>
    </row>
    <row r="129" spans="1:9" s="248" customFormat="1">
      <c r="A129" s="289"/>
      <c r="B129" s="289"/>
      <c r="C129" s="289"/>
      <c r="D129" s="289"/>
      <c r="E129" s="289"/>
      <c r="F129" s="289"/>
      <c r="H129" s="290"/>
      <c r="I129" s="290"/>
    </row>
    <row r="130" spans="1:9" s="248" customFormat="1">
      <c r="A130" s="289"/>
      <c r="B130" s="289"/>
      <c r="C130" s="289"/>
      <c r="D130" s="289"/>
      <c r="E130" s="289"/>
      <c r="F130" s="289"/>
      <c r="H130" s="290"/>
      <c r="I130" s="290"/>
    </row>
    <row r="131" spans="1:9" s="248" customFormat="1">
      <c r="A131" s="289"/>
      <c r="B131" s="289"/>
      <c r="C131" s="289"/>
      <c r="D131" s="289"/>
      <c r="E131" s="289"/>
      <c r="F131" s="289"/>
      <c r="H131" s="290"/>
      <c r="I131" s="290"/>
    </row>
    <row r="132" spans="1:9" s="248" customFormat="1">
      <c r="A132" s="289"/>
      <c r="B132" s="289"/>
      <c r="C132" s="289"/>
      <c r="D132" s="289"/>
      <c r="E132" s="289"/>
      <c r="F132" s="289"/>
      <c r="H132" s="290"/>
      <c r="I132" s="290"/>
    </row>
    <row r="133" spans="1:9" s="248" customFormat="1">
      <c r="A133" s="289"/>
      <c r="B133" s="289"/>
      <c r="C133" s="289"/>
      <c r="D133" s="289"/>
      <c r="E133" s="289"/>
      <c r="F133" s="289"/>
      <c r="H133" s="290"/>
      <c r="I133" s="290"/>
    </row>
    <row r="134" spans="1:9" s="248" customFormat="1">
      <c r="A134" s="289"/>
      <c r="B134" s="289"/>
      <c r="C134" s="289"/>
      <c r="D134" s="289"/>
      <c r="E134" s="289"/>
      <c r="F134" s="289"/>
      <c r="H134" s="290"/>
      <c r="I134" s="290"/>
    </row>
    <row r="135" spans="1:9" s="248" customFormat="1">
      <c r="A135" s="289"/>
      <c r="B135" s="289"/>
      <c r="C135" s="289"/>
      <c r="D135" s="289"/>
      <c r="E135" s="289"/>
      <c r="F135" s="289"/>
      <c r="H135" s="290"/>
      <c r="I135" s="290"/>
    </row>
    <row r="136" spans="1:9" s="248" customFormat="1">
      <c r="A136" s="289"/>
      <c r="B136" s="289"/>
      <c r="C136" s="289"/>
      <c r="D136" s="289"/>
      <c r="E136" s="289"/>
      <c r="F136" s="289"/>
      <c r="H136" s="290"/>
      <c r="I136" s="290"/>
    </row>
    <row r="137" spans="1:9" s="248" customFormat="1">
      <c r="A137" s="289"/>
      <c r="B137" s="289"/>
      <c r="C137" s="289"/>
      <c r="D137" s="289"/>
      <c r="E137" s="289"/>
      <c r="F137" s="289"/>
      <c r="H137" s="290"/>
      <c r="I137" s="290"/>
    </row>
    <row r="138" spans="1:9" s="248" customFormat="1">
      <c r="A138" s="289"/>
      <c r="B138" s="289"/>
      <c r="C138" s="289"/>
      <c r="D138" s="289"/>
      <c r="E138" s="289"/>
      <c r="F138" s="289"/>
      <c r="H138" s="290"/>
      <c r="I138" s="290"/>
    </row>
    <row r="139" spans="1:9" s="248" customFormat="1">
      <c r="A139" s="289"/>
      <c r="B139" s="289"/>
      <c r="C139" s="289"/>
      <c r="D139" s="289"/>
      <c r="E139" s="289"/>
      <c r="F139" s="289"/>
      <c r="H139" s="290"/>
      <c r="I139" s="290"/>
    </row>
    <row r="140" spans="1:9" s="248" customFormat="1">
      <c r="A140" s="289"/>
      <c r="B140" s="289"/>
      <c r="C140" s="289"/>
      <c r="D140" s="289"/>
      <c r="E140" s="289"/>
      <c r="F140" s="289"/>
      <c r="H140" s="290"/>
      <c r="I140" s="290"/>
    </row>
    <row r="141" spans="1:9" s="248" customFormat="1">
      <c r="A141" s="289"/>
      <c r="B141" s="289"/>
      <c r="C141" s="289"/>
      <c r="D141" s="289"/>
      <c r="E141" s="289"/>
      <c r="F141" s="289"/>
      <c r="H141" s="290"/>
      <c r="I141" s="290"/>
    </row>
    <row r="142" spans="1:9" s="248" customFormat="1">
      <c r="A142" s="289"/>
      <c r="B142" s="289"/>
      <c r="C142" s="289"/>
      <c r="D142" s="289"/>
      <c r="E142" s="289"/>
      <c r="F142" s="289"/>
      <c r="H142" s="290"/>
      <c r="I142" s="290"/>
    </row>
    <row r="143" spans="1:9" s="248" customFormat="1">
      <c r="A143" s="289"/>
      <c r="B143" s="289"/>
      <c r="C143" s="289"/>
      <c r="D143" s="289"/>
      <c r="E143" s="289"/>
      <c r="F143" s="289"/>
      <c r="H143" s="290"/>
      <c r="I143" s="290"/>
    </row>
    <row r="144" spans="1:9" s="248" customFormat="1">
      <c r="A144" s="289"/>
      <c r="B144" s="289"/>
      <c r="C144" s="289"/>
      <c r="D144" s="289"/>
      <c r="E144" s="289"/>
      <c r="F144" s="289"/>
      <c r="H144" s="290"/>
      <c r="I144" s="290"/>
    </row>
    <row r="145" spans="1:9" s="248" customFormat="1">
      <c r="A145" s="289"/>
      <c r="B145" s="289"/>
      <c r="C145" s="289"/>
      <c r="D145" s="289"/>
      <c r="E145" s="289"/>
      <c r="F145" s="289"/>
      <c r="H145" s="290"/>
      <c r="I145" s="290"/>
    </row>
    <row r="146" spans="1:9" s="248" customFormat="1">
      <c r="A146" s="289"/>
      <c r="B146" s="289"/>
      <c r="C146" s="289"/>
      <c r="D146" s="289"/>
      <c r="E146" s="289"/>
      <c r="F146" s="289"/>
      <c r="H146" s="290"/>
      <c r="I146" s="290"/>
    </row>
    <row r="147" spans="1:9" s="248" customFormat="1">
      <c r="A147" s="289"/>
      <c r="B147" s="289"/>
      <c r="C147" s="289"/>
      <c r="D147" s="289"/>
      <c r="E147" s="289"/>
      <c r="F147" s="289"/>
      <c r="H147" s="290"/>
      <c r="I147" s="290"/>
    </row>
    <row r="148" spans="1:9" s="248" customFormat="1">
      <c r="A148" s="289"/>
      <c r="B148" s="289"/>
      <c r="C148" s="289"/>
      <c r="D148" s="289"/>
      <c r="E148" s="289"/>
      <c r="F148" s="289"/>
      <c r="H148" s="290"/>
      <c r="I148" s="290"/>
    </row>
    <row r="149" spans="1:9" s="248" customFormat="1">
      <c r="A149" s="289"/>
      <c r="B149" s="289"/>
      <c r="C149" s="289"/>
      <c r="D149" s="289"/>
      <c r="E149" s="289"/>
      <c r="F149" s="289"/>
      <c r="H149" s="290"/>
      <c r="I149" s="290"/>
    </row>
    <row r="150" spans="1:9" s="248" customFormat="1">
      <c r="A150" s="289"/>
      <c r="B150" s="289"/>
      <c r="C150" s="289"/>
      <c r="D150" s="289"/>
      <c r="E150" s="289"/>
      <c r="F150" s="289"/>
      <c r="H150" s="290"/>
      <c r="I150" s="290"/>
    </row>
    <row r="151" spans="1:9" s="248" customFormat="1">
      <c r="A151" s="289"/>
      <c r="B151" s="289"/>
      <c r="C151" s="289"/>
      <c r="D151" s="289"/>
      <c r="E151" s="289"/>
      <c r="F151" s="289"/>
      <c r="H151" s="290"/>
      <c r="I151" s="290"/>
    </row>
    <row r="152" spans="1:9" s="248" customFormat="1">
      <c r="A152" s="289"/>
      <c r="B152" s="289"/>
      <c r="C152" s="289"/>
      <c r="D152" s="289"/>
      <c r="E152" s="289"/>
      <c r="F152" s="289"/>
      <c r="H152" s="290"/>
      <c r="I152" s="290"/>
    </row>
    <row r="153" spans="1:9" s="248" customFormat="1">
      <c r="A153" s="289"/>
      <c r="B153" s="289"/>
      <c r="C153" s="289"/>
      <c r="D153" s="289"/>
      <c r="E153" s="289"/>
      <c r="F153" s="289"/>
      <c r="H153" s="290"/>
      <c r="I153" s="290"/>
    </row>
    <row r="154" spans="1:9" s="248" customFormat="1">
      <c r="A154" s="289"/>
      <c r="B154" s="289"/>
      <c r="C154" s="289"/>
      <c r="D154" s="289"/>
      <c r="E154" s="289"/>
      <c r="F154" s="289"/>
      <c r="H154" s="290"/>
      <c r="I154" s="290"/>
    </row>
    <row r="155" spans="1:9" s="248" customFormat="1">
      <c r="A155" s="289"/>
      <c r="B155" s="289"/>
      <c r="C155" s="289"/>
      <c r="D155" s="289"/>
      <c r="E155" s="289"/>
      <c r="F155" s="289"/>
      <c r="H155" s="290"/>
      <c r="I155" s="290"/>
    </row>
    <row r="156" spans="1:9" s="248" customFormat="1">
      <c r="A156" s="289"/>
      <c r="B156" s="289"/>
      <c r="C156" s="289"/>
      <c r="D156" s="289"/>
      <c r="E156" s="289"/>
      <c r="F156" s="289"/>
      <c r="H156" s="290"/>
      <c r="I156" s="290"/>
    </row>
    <row r="157" spans="1:9" s="248" customFormat="1">
      <c r="A157" s="289"/>
      <c r="B157" s="289"/>
      <c r="C157" s="289"/>
      <c r="D157" s="289"/>
      <c r="E157" s="289"/>
      <c r="F157" s="289"/>
      <c r="H157" s="290"/>
      <c r="I157" s="290"/>
    </row>
    <row r="158" spans="1:9" s="248" customFormat="1">
      <c r="A158" s="289"/>
      <c r="B158" s="289"/>
      <c r="C158" s="289"/>
      <c r="D158" s="289"/>
      <c r="E158" s="289"/>
      <c r="F158" s="289"/>
      <c r="H158" s="290"/>
      <c r="I158" s="290"/>
    </row>
    <row r="159" spans="1:9" s="248" customFormat="1">
      <c r="A159" s="289"/>
      <c r="B159" s="289"/>
      <c r="C159" s="289"/>
      <c r="D159" s="289"/>
      <c r="E159" s="289"/>
      <c r="F159" s="289"/>
      <c r="H159" s="290"/>
      <c r="I159" s="290"/>
    </row>
    <row r="160" spans="1:9" s="248" customFormat="1">
      <c r="A160" s="289"/>
      <c r="B160" s="289"/>
      <c r="C160" s="289"/>
      <c r="D160" s="289"/>
      <c r="E160" s="289"/>
      <c r="F160" s="289"/>
      <c r="H160" s="290"/>
      <c r="I160" s="290"/>
    </row>
    <row r="161" spans="1:17" s="248" customFormat="1">
      <c r="A161" s="289"/>
      <c r="B161" s="289"/>
      <c r="C161" s="289"/>
      <c r="D161" s="289"/>
      <c r="E161" s="289"/>
      <c r="F161" s="289"/>
      <c r="H161" s="290"/>
      <c r="I161" s="290"/>
    </row>
    <row r="162" spans="1:17" s="248" customFormat="1">
      <c r="A162" s="289"/>
      <c r="B162" s="289"/>
      <c r="C162" s="289"/>
      <c r="D162" s="289"/>
      <c r="E162" s="289"/>
      <c r="F162" s="289"/>
      <c r="H162" s="290"/>
      <c r="I162" s="290"/>
    </row>
    <row r="163" spans="1:17" s="248" customFormat="1">
      <c r="A163" s="289"/>
      <c r="B163" s="289"/>
      <c r="C163" s="289"/>
      <c r="D163" s="289"/>
      <c r="E163" s="289"/>
      <c r="F163" s="289"/>
      <c r="H163" s="290"/>
      <c r="I163" s="290"/>
    </row>
    <row r="164" spans="1:17" s="248" customFormat="1">
      <c r="A164" s="289"/>
      <c r="B164" s="289"/>
      <c r="C164" s="289"/>
      <c r="D164" s="289"/>
      <c r="E164" s="289"/>
      <c r="F164" s="289"/>
      <c r="H164" s="290"/>
      <c r="I164" s="290"/>
    </row>
    <row r="165" spans="1:17" s="248" customFormat="1">
      <c r="A165" s="289"/>
      <c r="B165" s="289"/>
      <c r="C165" s="289"/>
      <c r="D165" s="289"/>
      <c r="E165" s="289"/>
      <c r="F165" s="289"/>
      <c r="H165" s="290"/>
      <c r="I165" s="290"/>
    </row>
    <row r="166" spans="1:17" s="248" customFormat="1">
      <c r="A166" s="289"/>
      <c r="B166" s="289"/>
      <c r="C166" s="289"/>
      <c r="D166" s="289"/>
      <c r="E166" s="289"/>
      <c r="F166" s="289"/>
      <c r="H166" s="290"/>
      <c r="I166" s="290"/>
    </row>
    <row r="167" spans="1:17" s="248" customFormat="1">
      <c r="A167" s="289"/>
      <c r="B167" s="289"/>
      <c r="C167" s="289"/>
      <c r="D167" s="289"/>
      <c r="E167" s="289"/>
      <c r="F167" s="289"/>
      <c r="H167" s="290"/>
      <c r="I167" s="290"/>
    </row>
    <row r="168" spans="1:17" s="248" customFormat="1">
      <c r="A168" s="289"/>
      <c r="B168" s="289"/>
      <c r="C168" s="289"/>
      <c r="D168" s="289"/>
      <c r="E168" s="289"/>
      <c r="F168" s="289"/>
      <c r="H168" s="290"/>
      <c r="I168" s="290"/>
    </row>
    <row r="169" spans="1:17" s="248" customFormat="1">
      <c r="A169" s="289"/>
      <c r="B169" s="289"/>
      <c r="C169" s="289"/>
      <c r="D169" s="289"/>
      <c r="E169" s="289"/>
      <c r="F169" s="289"/>
      <c r="H169" s="290"/>
      <c r="I169" s="290"/>
    </row>
    <row r="170" spans="1:17" s="248" customFormat="1">
      <c r="A170" s="289"/>
      <c r="B170" s="289"/>
      <c r="C170" s="289"/>
      <c r="D170" s="289"/>
      <c r="E170" s="289"/>
      <c r="F170" s="289"/>
      <c r="H170" s="290"/>
      <c r="I170" s="290"/>
    </row>
    <row r="171" spans="1:17" s="248" customFormat="1">
      <c r="A171" s="289"/>
      <c r="B171" s="289"/>
      <c r="C171" s="289"/>
      <c r="D171" s="289"/>
      <c r="E171" s="289"/>
      <c r="F171" s="289"/>
      <c r="H171" s="290"/>
      <c r="I171" s="290"/>
    </row>
    <row r="172" spans="1:17" s="248" customFormat="1">
      <c r="A172" s="289"/>
      <c r="B172" s="289"/>
      <c r="C172" s="289"/>
      <c r="D172" s="289"/>
      <c r="E172" s="289"/>
      <c r="F172" s="289"/>
      <c r="H172" s="290"/>
      <c r="I172" s="290"/>
    </row>
    <row r="173" spans="1:17" s="248" customFormat="1">
      <c r="A173" s="289"/>
      <c r="B173" s="289"/>
      <c r="C173" s="289"/>
      <c r="D173" s="289"/>
      <c r="E173" s="289"/>
      <c r="F173" s="289"/>
      <c r="H173" s="290"/>
      <c r="I173" s="290"/>
    </row>
    <row r="174" spans="1:17" s="248" customFormat="1">
      <c r="A174" s="289"/>
      <c r="B174" s="289"/>
      <c r="C174" s="289"/>
      <c r="D174" s="289"/>
      <c r="E174" s="289"/>
      <c r="F174" s="289"/>
      <c r="H174" s="290"/>
      <c r="I174" s="290"/>
    </row>
    <row r="175" spans="1:17" s="248" customFormat="1">
      <c r="A175" s="289"/>
      <c r="B175" s="289"/>
      <c r="C175" s="289"/>
      <c r="D175" s="289"/>
      <c r="E175" s="289"/>
      <c r="F175" s="289"/>
      <c r="H175" s="290"/>
      <c r="I175" s="290"/>
    </row>
    <row r="176" spans="1:17" s="248" customFormat="1">
      <c r="A176" s="289"/>
      <c r="B176" s="289"/>
      <c r="C176" s="289"/>
      <c r="D176" s="289"/>
      <c r="E176" s="289"/>
      <c r="F176" s="289"/>
      <c r="H176" s="290"/>
      <c r="I176" s="290"/>
      <c r="J176" s="284"/>
      <c r="K176" s="284"/>
      <c r="L176" s="284"/>
      <c r="M176" s="284"/>
      <c r="N176" s="284"/>
      <c r="O176" s="284"/>
      <c r="P176" s="284"/>
      <c r="Q176" s="284"/>
    </row>
  </sheetData>
  <sheetProtection algorithmName="SHA-512" hashValue="F3qY7YSg0rovGfOhnKMGMKoI8Cf8z5//QRnLuRwL8Nzl2ruf/PlCms/1XAmD1KaCNDbvKqxgum6WpETiyn527w==" saltValue="8uLFQOZ3HFU0R980k16jqg==" spinCount="100000" sheet="1" objects="1" scenarios="1"/>
  <mergeCells count="205">
    <mergeCell ref="J50:K50"/>
    <mergeCell ref="L50:M50"/>
    <mergeCell ref="O45:Q45"/>
    <mergeCell ref="O50:Q50"/>
    <mergeCell ref="J48:K48"/>
    <mergeCell ref="L48:M48"/>
    <mergeCell ref="J49:K49"/>
    <mergeCell ref="L49:M49"/>
    <mergeCell ref="A21:B21"/>
    <mergeCell ref="A23:B23"/>
    <mergeCell ref="C21:D21"/>
    <mergeCell ref="C23:D23"/>
    <mergeCell ref="F21:H21"/>
    <mergeCell ref="F23:H23"/>
    <mergeCell ref="O49:Q49"/>
    <mergeCell ref="J46:K46"/>
    <mergeCell ref="L46:M46"/>
    <mergeCell ref="O46:Q46"/>
    <mergeCell ref="J47:K47"/>
    <mergeCell ref="L47:M47"/>
    <mergeCell ref="O47:Q47"/>
    <mergeCell ref="J44:K44"/>
    <mergeCell ref="L44:M44"/>
    <mergeCell ref="J45:K45"/>
    <mergeCell ref="J33:K33"/>
    <mergeCell ref="L33:M33"/>
    <mergeCell ref="O33:Q33"/>
    <mergeCell ref="L35:M35"/>
    <mergeCell ref="N35:Q35"/>
    <mergeCell ref="J39:K39"/>
    <mergeCell ref="L39:M39"/>
    <mergeCell ref="O39:Q39"/>
    <mergeCell ref="J40:K40"/>
    <mergeCell ref="L40:M40"/>
    <mergeCell ref="N40:Q40"/>
    <mergeCell ref="J34:Q34"/>
    <mergeCell ref="J35:K35"/>
    <mergeCell ref="J36:K36"/>
    <mergeCell ref="L36:M36"/>
    <mergeCell ref="O36:Q36"/>
    <mergeCell ref="J37:K37"/>
    <mergeCell ref="L37:M37"/>
    <mergeCell ref="O37:Q37"/>
    <mergeCell ref="J38:K38"/>
    <mergeCell ref="L38:M38"/>
    <mergeCell ref="O38:Q38"/>
    <mergeCell ref="J29:K29"/>
    <mergeCell ref="L29:M29"/>
    <mergeCell ref="N29:Q29"/>
    <mergeCell ref="J30:K30"/>
    <mergeCell ref="L30:M30"/>
    <mergeCell ref="O30:Q30"/>
    <mergeCell ref="J32:K32"/>
    <mergeCell ref="L32:M32"/>
    <mergeCell ref="O32:Q32"/>
    <mergeCell ref="J31:K31"/>
    <mergeCell ref="L31:M31"/>
    <mergeCell ref="N31:Q31"/>
    <mergeCell ref="J17:Q17"/>
    <mergeCell ref="J19:K19"/>
    <mergeCell ref="L19:M19"/>
    <mergeCell ref="N19:Q19"/>
    <mergeCell ref="J20:K20"/>
    <mergeCell ref="L20:M20"/>
    <mergeCell ref="O20:Q20"/>
    <mergeCell ref="J22:K22"/>
    <mergeCell ref="L22:M22"/>
    <mergeCell ref="O22:Q22"/>
    <mergeCell ref="J21:K21"/>
    <mergeCell ref="L21:M21"/>
    <mergeCell ref="O21:Q21"/>
    <mergeCell ref="J18:Q18"/>
    <mergeCell ref="E35:H35"/>
    <mergeCell ref="C29:D29"/>
    <mergeCell ref="E29:H29"/>
    <mergeCell ref="A31:B31"/>
    <mergeCell ref="C31:D31"/>
    <mergeCell ref="E31:H31"/>
    <mergeCell ref="A44:B44"/>
    <mergeCell ref="C44:D44"/>
    <mergeCell ref="F32:H32"/>
    <mergeCell ref="A34:H34"/>
    <mergeCell ref="A38:B38"/>
    <mergeCell ref="C38:D38"/>
    <mergeCell ref="F38:H38"/>
    <mergeCell ref="A36:B36"/>
    <mergeCell ref="C36:D36"/>
    <mergeCell ref="F36:H36"/>
    <mergeCell ref="A37:B37"/>
    <mergeCell ref="C37:D37"/>
    <mergeCell ref="F37:H37"/>
    <mergeCell ref="A10:E10"/>
    <mergeCell ref="F10:H10"/>
    <mergeCell ref="E19:H19"/>
    <mergeCell ref="A19:B19"/>
    <mergeCell ref="C19:D19"/>
    <mergeCell ref="F8:H8"/>
    <mergeCell ref="F9:H9"/>
    <mergeCell ref="A8:E8"/>
    <mergeCell ref="A9:E9"/>
    <mergeCell ref="F11:H11"/>
    <mergeCell ref="A17:H17"/>
    <mergeCell ref="A18:H18"/>
    <mergeCell ref="A1:H1"/>
    <mergeCell ref="F22:H22"/>
    <mergeCell ref="A12:E12"/>
    <mergeCell ref="A13:E13"/>
    <mergeCell ref="A25:B25"/>
    <mergeCell ref="C25:D25"/>
    <mergeCell ref="A3:E3"/>
    <mergeCell ref="A4:E4"/>
    <mergeCell ref="A6:H6"/>
    <mergeCell ref="F3:H3"/>
    <mergeCell ref="F4:H4"/>
    <mergeCell ref="F24:H24"/>
    <mergeCell ref="A11:E11"/>
    <mergeCell ref="F12:H12"/>
    <mergeCell ref="A22:B22"/>
    <mergeCell ref="C22:D22"/>
    <mergeCell ref="C24:D24"/>
    <mergeCell ref="C20:D20"/>
    <mergeCell ref="A24:B24"/>
    <mergeCell ref="F20:H20"/>
    <mergeCell ref="F13:H13"/>
    <mergeCell ref="A20:B20"/>
    <mergeCell ref="A2:H2"/>
    <mergeCell ref="E25:H25"/>
    <mergeCell ref="A5:H5"/>
    <mergeCell ref="A50:B50"/>
    <mergeCell ref="C50:D50"/>
    <mergeCell ref="A49:B49"/>
    <mergeCell ref="C49:D49"/>
    <mergeCell ref="A35:B35"/>
    <mergeCell ref="C35:D35"/>
    <mergeCell ref="F39:H39"/>
    <mergeCell ref="A40:B40"/>
    <mergeCell ref="A32:B32"/>
    <mergeCell ref="C32:D32"/>
    <mergeCell ref="C40:D40"/>
    <mergeCell ref="A39:B39"/>
    <mergeCell ref="C39:D39"/>
    <mergeCell ref="E40:H40"/>
    <mergeCell ref="A7:E7"/>
    <mergeCell ref="A30:B30"/>
    <mergeCell ref="C30:D30"/>
    <mergeCell ref="A26:B26"/>
    <mergeCell ref="C26:D26"/>
    <mergeCell ref="F26:H26"/>
    <mergeCell ref="A29:B29"/>
    <mergeCell ref="F30:H30"/>
    <mergeCell ref="F7:H7"/>
    <mergeCell ref="F49:H49"/>
    <mergeCell ref="F50:H50"/>
    <mergeCell ref="A45:B45"/>
    <mergeCell ref="C45:D45"/>
    <mergeCell ref="F45:H45"/>
    <mergeCell ref="E48:H48"/>
    <mergeCell ref="C46:D46"/>
    <mergeCell ref="A48:B48"/>
    <mergeCell ref="C48:D48"/>
    <mergeCell ref="E46:H46"/>
    <mergeCell ref="A47:B47"/>
    <mergeCell ref="C47:D47"/>
    <mergeCell ref="F47:H47"/>
    <mergeCell ref="A46:B46"/>
    <mergeCell ref="J23:K23"/>
    <mergeCell ref="L23:M23"/>
    <mergeCell ref="O23:Q23"/>
    <mergeCell ref="J27:K27"/>
    <mergeCell ref="L27:M27"/>
    <mergeCell ref="O27:Q27"/>
    <mergeCell ref="J28:K28"/>
    <mergeCell ref="L28:M28"/>
    <mergeCell ref="O28:Q28"/>
    <mergeCell ref="J24:K24"/>
    <mergeCell ref="L24:M24"/>
    <mergeCell ref="O24:Q24"/>
    <mergeCell ref="J25:K25"/>
    <mergeCell ref="L25:M25"/>
    <mergeCell ref="N25:Q25"/>
    <mergeCell ref="J26:K26"/>
    <mergeCell ref="L26:M26"/>
    <mergeCell ref="O26:Q26"/>
    <mergeCell ref="N48:Q48"/>
    <mergeCell ref="O44:Q44"/>
    <mergeCell ref="A41:B41"/>
    <mergeCell ref="C41:D41"/>
    <mergeCell ref="F41:H41"/>
    <mergeCell ref="A42:B42"/>
    <mergeCell ref="C42:D42"/>
    <mergeCell ref="F42:H42"/>
    <mergeCell ref="A43:B43"/>
    <mergeCell ref="C43:D43"/>
    <mergeCell ref="F43:H43"/>
    <mergeCell ref="J41:K41"/>
    <mergeCell ref="L41:M41"/>
    <mergeCell ref="O41:Q41"/>
    <mergeCell ref="J42:K42"/>
    <mergeCell ref="L42:M42"/>
    <mergeCell ref="O42:Q42"/>
    <mergeCell ref="J43:K43"/>
    <mergeCell ref="L43:M43"/>
    <mergeCell ref="O43:Q43"/>
    <mergeCell ref="F44:H44"/>
    <mergeCell ref="L45:M45"/>
  </mergeCells>
  <phoneticPr fontId="44" type="noConversion"/>
  <pageMargins left="0.39370078740157483" right="0.11811023622047245" top="0.55118110236220474" bottom="0.39370078740157483" header="0.51181102362204722" footer="0.31496062992125984"/>
  <pageSetup paperSize="9" scale="62" firstPageNumber="0" orientation="portrait" horizontalDpi="300" verticalDpi="300" r:id="rId1"/>
  <headerFooter alignWithMargins="0">
    <oddFooter>&amp;L           Évaluation externe FESeC - EDM- juin 2015&amp;C&amp;A&amp;RPage &amp;P/&amp;" ,Normal"&amp;N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indexed="49"/>
    <pageSetUpPr fitToPage="1"/>
  </sheetPr>
  <dimension ref="A1:N208"/>
  <sheetViews>
    <sheetView showGridLines="0" zoomScale="85" zoomScaleNormal="85" zoomScalePageLayoutView="85" workbookViewId="0">
      <selection activeCell="B14" sqref="B14"/>
    </sheetView>
  </sheetViews>
  <sheetFormatPr baseColWidth="10" defaultRowHeight="12.5"/>
  <cols>
    <col min="1" max="1" width="11.453125" customWidth="1"/>
    <col min="12" max="12" width="3.453125" customWidth="1"/>
  </cols>
  <sheetData>
    <row r="1" spans="1:14" ht="17.5">
      <c r="A1" s="279" t="s">
        <v>47</v>
      </c>
      <c r="B1" s="280"/>
      <c r="C1" s="279" t="s">
        <v>45</v>
      </c>
      <c r="D1" s="281"/>
    </row>
    <row r="2" spans="1:14" ht="15.5">
      <c r="A2" s="411"/>
      <c r="B2" s="412"/>
      <c r="C2" s="411"/>
      <c r="D2" s="413"/>
    </row>
    <row r="3" spans="1:14" s="14" customFormat="1" ht="15.5">
      <c r="A3" s="73" t="s">
        <v>287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13"/>
    </row>
    <row r="4" spans="1:14" s="14" customFormat="1" ht="15.5">
      <c r="A4" s="75" t="s">
        <v>104</v>
      </c>
      <c r="B4" s="39"/>
      <c r="C4" s="39"/>
      <c r="D4" s="74"/>
      <c r="E4" s="74"/>
      <c r="F4" s="74"/>
      <c r="G4" s="74"/>
      <c r="H4" s="74"/>
      <c r="I4" s="74"/>
      <c r="J4" s="74"/>
      <c r="K4" s="74"/>
      <c r="L4" s="74"/>
      <c r="M4" s="74"/>
      <c r="N4" s="13"/>
    </row>
    <row r="5" spans="1:14" s="14" customFormat="1" ht="15.5">
      <c r="A5" s="75" t="s">
        <v>144</v>
      </c>
      <c r="B5" s="39"/>
      <c r="C5" s="39"/>
      <c r="D5" s="74"/>
      <c r="E5" s="74"/>
      <c r="F5" s="74"/>
      <c r="G5" s="74"/>
      <c r="H5" s="74"/>
      <c r="I5" s="74"/>
      <c r="J5" s="74"/>
      <c r="K5" s="74"/>
      <c r="L5" s="74"/>
      <c r="M5" s="74"/>
      <c r="N5" s="13"/>
    </row>
    <row r="6" spans="1:14" s="14" customFormat="1" ht="15.5">
      <c r="A6" s="75" t="s">
        <v>288</v>
      </c>
      <c r="B6" s="39"/>
      <c r="C6" s="39"/>
      <c r="D6" s="74"/>
      <c r="E6" s="74"/>
      <c r="F6" s="74"/>
      <c r="G6" s="74"/>
      <c r="H6" s="74"/>
      <c r="I6" s="74"/>
      <c r="J6" s="74"/>
      <c r="K6" s="74"/>
      <c r="L6" s="74"/>
      <c r="M6" s="74"/>
      <c r="N6" s="13"/>
    </row>
    <row r="7" spans="1:14" s="14" customFormat="1" ht="15.5">
      <c r="A7" s="75" t="s">
        <v>145</v>
      </c>
      <c r="B7" s="39"/>
      <c r="C7" s="39"/>
      <c r="D7" s="74"/>
      <c r="E7" s="74"/>
      <c r="F7" s="74"/>
      <c r="G7" s="74"/>
      <c r="H7" s="74"/>
      <c r="I7" s="74"/>
      <c r="J7" s="74"/>
      <c r="K7" s="74"/>
      <c r="L7" s="74"/>
      <c r="M7" s="74"/>
      <c r="N7" s="13"/>
    </row>
    <row r="8" spans="1:14" s="14" customFormat="1" ht="15.5">
      <c r="A8" s="75" t="s">
        <v>126</v>
      </c>
      <c r="B8" s="39"/>
      <c r="C8" s="39"/>
      <c r="D8" s="74"/>
      <c r="E8" s="74"/>
      <c r="F8" s="74"/>
      <c r="G8" s="74"/>
      <c r="H8" s="74"/>
      <c r="I8" s="74"/>
      <c r="J8" s="74"/>
      <c r="K8" s="74"/>
      <c r="L8" s="74"/>
      <c r="M8" s="74"/>
      <c r="N8" s="13"/>
    </row>
    <row r="9" spans="1:14" s="14" customFormat="1" ht="15.5">
      <c r="A9" s="75"/>
      <c r="B9" s="39"/>
      <c r="C9" s="39"/>
      <c r="D9" s="74"/>
      <c r="E9" s="74"/>
      <c r="F9" s="74"/>
      <c r="G9" s="74"/>
      <c r="H9" s="74"/>
      <c r="I9" s="74"/>
      <c r="J9" s="74"/>
      <c r="K9" s="74"/>
      <c r="L9" s="74"/>
      <c r="M9" s="74"/>
      <c r="N9" s="13"/>
    </row>
    <row r="10" spans="1:14" s="14" customFormat="1" ht="15.5">
      <c r="A10" s="443" t="s">
        <v>2</v>
      </c>
      <c r="B10" s="39"/>
      <c r="C10" s="39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13"/>
    </row>
    <row r="11" spans="1:14" s="14" customFormat="1" ht="13">
      <c r="A11" s="441"/>
      <c r="B11" s="39"/>
      <c r="C11" s="39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13"/>
    </row>
    <row r="12" spans="1:14" s="14" customFormat="1" ht="15.5">
      <c r="A12" s="442" t="s">
        <v>93</v>
      </c>
      <c r="B12" s="39"/>
      <c r="C12" s="39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13"/>
    </row>
    <row r="13" spans="1:14" s="14" customFormat="1" ht="15.5">
      <c r="A13" s="442" t="s">
        <v>211</v>
      </c>
      <c r="B13" s="39"/>
      <c r="C13" s="39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13"/>
    </row>
    <row r="14" spans="1:14" s="14" customFormat="1" ht="15.5">
      <c r="A14" s="442" t="s">
        <v>105</v>
      </c>
      <c r="B14" s="39"/>
      <c r="C14" s="39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13"/>
    </row>
    <row r="15" spans="1:14" s="14" customFormat="1" ht="15.5">
      <c r="A15" s="442"/>
      <c r="B15" s="39"/>
      <c r="C15" s="39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13"/>
    </row>
    <row r="16" spans="1:14" s="30" customFormat="1" ht="22.9" customHeight="1">
      <c r="A16" s="813" t="s">
        <v>11</v>
      </c>
      <c r="B16" s="814"/>
      <c r="C16" s="814"/>
      <c r="D16" s="814"/>
      <c r="E16" s="815"/>
      <c r="F16" s="76"/>
      <c r="G16" s="76"/>
      <c r="H16" s="76"/>
      <c r="I16" s="76"/>
      <c r="J16" s="76"/>
      <c r="K16" s="76"/>
      <c r="L16" s="76"/>
      <c r="M16" s="76"/>
    </row>
    <row r="17" spans="1:14" s="14" customFormat="1" ht="15.5">
      <c r="A17" s="75"/>
      <c r="B17" s="39"/>
      <c r="C17" s="39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13"/>
    </row>
    <row r="18" spans="1:14" s="448" customFormat="1" ht="18">
      <c r="A18" s="445" t="s">
        <v>128</v>
      </c>
      <c r="B18" s="445"/>
      <c r="C18" s="445"/>
      <c r="D18" s="445"/>
      <c r="E18" s="445"/>
      <c r="F18" s="445"/>
      <c r="G18" s="445"/>
      <c r="H18" s="445"/>
      <c r="I18" s="445"/>
      <c r="J18" s="445"/>
      <c r="K18" s="445"/>
      <c r="L18" s="445"/>
      <c r="M18" s="445"/>
      <c r="N18" s="445"/>
    </row>
    <row r="19" spans="1:14" s="14" customFormat="1" ht="15.5">
      <c r="A19" s="75"/>
      <c r="B19" s="39"/>
      <c r="C19" s="39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13"/>
    </row>
    <row r="20" spans="1:14" s="14" customFormat="1" ht="15.5">
      <c r="A20" s="75"/>
      <c r="B20" s="39"/>
      <c r="C20" s="39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13"/>
    </row>
    <row r="21" spans="1:14" s="14" customFormat="1" ht="15.5">
      <c r="A21" s="75"/>
      <c r="B21" s="39"/>
      <c r="C21" s="39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13"/>
    </row>
    <row r="22" spans="1:14" s="14" customFormat="1" ht="15.5">
      <c r="A22" s="75"/>
      <c r="B22" s="39"/>
      <c r="C22" s="39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13"/>
    </row>
    <row r="23" spans="1:14" s="14" customFormat="1" ht="15.5">
      <c r="A23" s="75"/>
      <c r="B23" s="39"/>
      <c r="C23" s="39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13"/>
    </row>
    <row r="24" spans="1:14" s="14" customFormat="1" ht="15.5">
      <c r="A24" s="75"/>
      <c r="B24" s="39"/>
      <c r="C24" s="39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13"/>
    </row>
    <row r="25" spans="1:14" s="14" customFormat="1" ht="15.5">
      <c r="A25" s="75"/>
      <c r="B25" s="39"/>
      <c r="C25" s="39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13"/>
    </row>
    <row r="26" spans="1:14" s="14" customFormat="1" ht="15.5">
      <c r="A26" s="75"/>
      <c r="B26" s="39"/>
      <c r="C26" s="39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13"/>
    </row>
    <row r="27" spans="1:14" s="14" customFormat="1" ht="15.5">
      <c r="A27" s="75"/>
      <c r="B27" s="39"/>
      <c r="C27" s="39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13"/>
    </row>
    <row r="28" spans="1:14" s="14" customFormat="1" ht="15.5">
      <c r="A28" s="75"/>
      <c r="B28" s="39"/>
      <c r="C28" s="39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13"/>
    </row>
    <row r="29" spans="1:14" s="14" customFormat="1" ht="15.5">
      <c r="A29" s="75"/>
      <c r="B29" s="39"/>
      <c r="C29" s="39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13"/>
    </row>
    <row r="30" spans="1:14" s="14" customFormat="1" ht="15.5">
      <c r="A30" s="75"/>
      <c r="B30" s="39"/>
      <c r="C30" s="39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13"/>
    </row>
    <row r="31" spans="1:14" s="14" customFormat="1" ht="15.5">
      <c r="A31" s="75"/>
      <c r="B31" s="39"/>
      <c r="C31" s="39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13"/>
    </row>
    <row r="32" spans="1:14" s="14" customFormat="1" ht="15.5">
      <c r="A32" s="75"/>
      <c r="B32" s="39"/>
      <c r="C32" s="39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13"/>
    </row>
    <row r="33" spans="1:14" s="14" customFormat="1" ht="15.5">
      <c r="A33" s="75"/>
      <c r="B33" s="39"/>
      <c r="C33" s="39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13"/>
    </row>
    <row r="34" spans="1:14" s="14" customFormat="1" ht="15.5">
      <c r="A34" s="75"/>
      <c r="B34" s="39"/>
      <c r="C34" s="39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13"/>
    </row>
    <row r="35" spans="1:14" s="14" customFormat="1" ht="15.5">
      <c r="A35" s="75"/>
      <c r="B35" s="39"/>
      <c r="C35" s="39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13"/>
    </row>
    <row r="36" spans="1:14" s="14" customFormat="1" ht="15.5">
      <c r="A36" s="75"/>
      <c r="B36" s="39"/>
      <c r="C36" s="39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13"/>
    </row>
    <row r="37" spans="1:14" s="14" customFormat="1" ht="15.5">
      <c r="A37" s="75"/>
      <c r="B37" s="39"/>
      <c r="C37" s="39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13"/>
    </row>
    <row r="38" spans="1:14" s="14" customFormat="1" ht="15.5">
      <c r="A38" s="75"/>
      <c r="B38" s="39"/>
      <c r="C38" s="39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13"/>
    </row>
    <row r="39" spans="1:14" s="14" customFormat="1" ht="15.5">
      <c r="A39" s="75"/>
      <c r="B39" s="39"/>
      <c r="C39" s="39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13"/>
    </row>
    <row r="40" spans="1:14" s="14" customFormat="1" ht="15.5">
      <c r="A40" s="75"/>
      <c r="B40" s="39"/>
      <c r="C40" s="39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13"/>
    </row>
    <row r="41" spans="1:14" s="14" customFormat="1" ht="15.5">
      <c r="A41" s="75"/>
      <c r="B41" s="39"/>
      <c r="C41" s="39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13"/>
    </row>
    <row r="42" spans="1:14" s="14" customFormat="1" ht="15.5">
      <c r="A42" s="75"/>
      <c r="B42" s="39"/>
      <c r="C42" s="39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13"/>
    </row>
    <row r="43" spans="1:14" s="14" customFormat="1" ht="15.5">
      <c r="A43" s="75"/>
      <c r="B43" s="39"/>
      <c r="C43" s="39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13"/>
    </row>
    <row r="44" spans="1:14" s="14" customFormat="1" ht="15.5">
      <c r="A44" s="75"/>
      <c r="B44" s="39"/>
      <c r="C44" s="39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13"/>
    </row>
    <row r="45" spans="1:14" s="14" customFormat="1" ht="15.5">
      <c r="A45" s="75"/>
      <c r="B45" s="39"/>
      <c r="C45" s="39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13"/>
    </row>
    <row r="46" spans="1:14" s="14" customFormat="1" ht="15.5">
      <c r="A46" s="75"/>
      <c r="B46" s="39"/>
      <c r="C46" s="39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13"/>
    </row>
    <row r="47" spans="1:14" s="14" customFormat="1" ht="15.5">
      <c r="A47" s="75"/>
      <c r="B47" s="39"/>
      <c r="C47" s="39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13"/>
    </row>
    <row r="48" spans="1:14" s="14" customFormat="1" ht="15.5">
      <c r="A48" s="75"/>
      <c r="B48" s="39"/>
      <c r="C48" s="39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13"/>
    </row>
    <row r="49" spans="1:14" s="14" customFormat="1" ht="15.5">
      <c r="A49" s="75"/>
      <c r="B49" s="39"/>
      <c r="C49" s="39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13"/>
    </row>
    <row r="50" spans="1:14" s="14" customFormat="1" ht="15.5">
      <c r="A50" s="75"/>
      <c r="B50" s="39"/>
      <c r="C50" s="39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13"/>
    </row>
    <row r="51" spans="1:14" s="14" customFormat="1" ht="15.5">
      <c r="A51" s="75"/>
      <c r="B51" s="39"/>
      <c r="C51" s="39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13"/>
    </row>
    <row r="52" spans="1:14" s="14" customFormat="1" ht="15.5">
      <c r="A52" s="75"/>
      <c r="B52" s="39"/>
      <c r="C52" s="39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13"/>
    </row>
    <row r="53" spans="1:14" s="14" customFormat="1" ht="15.5">
      <c r="A53" s="75"/>
      <c r="B53" s="39"/>
      <c r="C53" s="39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13"/>
    </row>
    <row r="54" spans="1:14" s="14" customFormat="1" ht="15.5">
      <c r="A54" s="75"/>
      <c r="B54" s="39"/>
      <c r="C54" s="39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13"/>
    </row>
    <row r="55" spans="1:14" s="448" customFormat="1" ht="18">
      <c r="A55" s="445" t="s">
        <v>129</v>
      </c>
      <c r="B55" s="445"/>
      <c r="C55" s="445"/>
      <c r="D55" s="445"/>
      <c r="E55" s="445"/>
      <c r="F55" s="445"/>
      <c r="G55" s="445"/>
      <c r="H55" s="445"/>
      <c r="I55" s="445"/>
      <c r="J55" s="445"/>
      <c r="K55" s="447"/>
      <c r="L55" s="447"/>
      <c r="M55" s="447"/>
    </row>
    <row r="56" spans="1:14" s="14" customFormat="1" ht="15.5">
      <c r="A56" s="75"/>
      <c r="B56" s="39"/>
      <c r="C56" s="39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13"/>
    </row>
    <row r="57" spans="1:14" s="14" customFormat="1" ht="15.5">
      <c r="A57" s="75"/>
      <c r="B57" s="39"/>
      <c r="C57" s="39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13"/>
    </row>
    <row r="58" spans="1:14" s="14" customFormat="1" ht="15.5">
      <c r="A58" s="75"/>
      <c r="B58" s="39"/>
      <c r="C58" s="39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13"/>
    </row>
    <row r="59" spans="1:14" s="14" customFormat="1" ht="15.5">
      <c r="A59" s="75"/>
      <c r="B59" s="39"/>
      <c r="C59" s="39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13"/>
    </row>
    <row r="60" spans="1:14" s="14" customFormat="1" ht="15.5">
      <c r="A60" s="75"/>
      <c r="B60" s="39"/>
      <c r="C60" s="39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13"/>
    </row>
    <row r="61" spans="1:14" s="14" customFormat="1" ht="15.5">
      <c r="A61" s="75"/>
      <c r="B61" s="39"/>
      <c r="C61" s="39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13"/>
    </row>
    <row r="62" spans="1:14" s="14" customFormat="1" ht="15.5">
      <c r="A62" s="75"/>
      <c r="B62" s="39"/>
      <c r="C62" s="39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13"/>
    </row>
    <row r="63" spans="1:14" s="14" customFormat="1" ht="15.5">
      <c r="A63" s="75"/>
      <c r="B63" s="39"/>
      <c r="C63" s="39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13"/>
    </row>
    <row r="64" spans="1:14" s="14" customFormat="1" ht="15.5">
      <c r="A64" s="75"/>
      <c r="B64" s="39"/>
      <c r="C64" s="39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13"/>
    </row>
    <row r="65" spans="1:14" s="14" customFormat="1" ht="15.5">
      <c r="A65" s="75"/>
      <c r="B65" s="39"/>
      <c r="C65" s="39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13"/>
    </row>
    <row r="66" spans="1:14" s="14" customFormat="1" ht="15.5">
      <c r="A66" s="75"/>
      <c r="B66" s="39"/>
      <c r="C66" s="39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13"/>
    </row>
    <row r="67" spans="1:14" s="14" customFormat="1" ht="15.5">
      <c r="A67" s="75"/>
      <c r="B67" s="39"/>
      <c r="C67" s="39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13"/>
    </row>
    <row r="68" spans="1:14" s="14" customFormat="1" ht="15.5">
      <c r="A68" s="75"/>
      <c r="B68" s="39"/>
      <c r="C68" s="39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13"/>
    </row>
    <row r="69" spans="1:14" s="14" customFormat="1" ht="15.5">
      <c r="A69" s="75"/>
      <c r="B69" s="39"/>
      <c r="C69" s="39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13"/>
    </row>
    <row r="70" spans="1:14" s="14" customFormat="1" ht="15.5">
      <c r="A70" s="75"/>
      <c r="B70" s="39"/>
      <c r="C70" s="39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13"/>
    </row>
    <row r="71" spans="1:14" s="14" customFormat="1" ht="15.5">
      <c r="A71" s="75"/>
      <c r="B71" s="39"/>
      <c r="C71" s="3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13"/>
    </row>
    <row r="72" spans="1:14" s="14" customFormat="1" ht="15.5">
      <c r="A72" s="75"/>
      <c r="B72" s="39"/>
      <c r="C72" s="39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13"/>
    </row>
    <row r="73" spans="1:14" s="14" customFormat="1" ht="15.5">
      <c r="A73" s="75"/>
      <c r="B73" s="39"/>
      <c r="C73" s="39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13"/>
    </row>
    <row r="74" spans="1:14" s="14" customFormat="1" ht="15.5">
      <c r="A74" s="75"/>
      <c r="B74" s="39"/>
      <c r="C74" s="39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13"/>
    </row>
    <row r="75" spans="1:14" s="14" customFormat="1" ht="15.5">
      <c r="A75" s="75"/>
      <c r="B75" s="39"/>
      <c r="C75" s="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13"/>
    </row>
    <row r="76" spans="1:14" s="14" customFormat="1" ht="15.5">
      <c r="A76" s="75"/>
      <c r="B76" s="39"/>
      <c r="C76" s="39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13"/>
    </row>
    <row r="77" spans="1:14" s="14" customFormat="1" ht="15.5">
      <c r="A77" s="75"/>
      <c r="B77" s="39"/>
      <c r="C77" s="39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13"/>
    </row>
    <row r="78" spans="1:14" s="14" customFormat="1" ht="15.5">
      <c r="A78" s="75"/>
      <c r="B78" s="39"/>
      <c r="C78" s="39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13"/>
    </row>
    <row r="79" spans="1:14" s="14" customFormat="1" ht="15.5">
      <c r="A79" s="75"/>
      <c r="B79" s="39"/>
      <c r="C79" s="39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13"/>
    </row>
    <row r="80" spans="1:14" s="14" customFormat="1" ht="15.5">
      <c r="A80" s="75"/>
      <c r="B80" s="39"/>
      <c r="C80" s="39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13"/>
    </row>
    <row r="81" spans="1:14" s="14" customFormat="1" ht="15.5">
      <c r="A81" s="75"/>
      <c r="B81" s="39"/>
      <c r="C81" s="39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13"/>
    </row>
    <row r="82" spans="1:14" s="14" customFormat="1" ht="15.5">
      <c r="A82" s="75"/>
      <c r="B82" s="39"/>
      <c r="C82" s="39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13"/>
    </row>
    <row r="83" spans="1:14" s="14" customFormat="1" ht="15.5">
      <c r="A83" s="75"/>
      <c r="B83" s="39"/>
      <c r="C83" s="39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13"/>
    </row>
    <row r="84" spans="1:14" s="14" customFormat="1" ht="15.5">
      <c r="A84" s="75"/>
      <c r="B84" s="39"/>
      <c r="C84" s="39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13"/>
    </row>
    <row r="85" spans="1:14" s="14" customFormat="1" ht="15.5">
      <c r="A85" s="75"/>
      <c r="B85" s="39"/>
      <c r="C85" s="39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13"/>
    </row>
    <row r="86" spans="1:14" s="14" customFormat="1" ht="15.5">
      <c r="A86" s="75"/>
      <c r="B86" s="39"/>
      <c r="C86" s="39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13"/>
    </row>
    <row r="87" spans="1:14" s="14" customFormat="1" ht="15.5">
      <c r="A87" s="75"/>
      <c r="B87" s="39"/>
      <c r="C87" s="39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13"/>
    </row>
    <row r="88" spans="1:14" s="14" customFormat="1" ht="15.5">
      <c r="A88" s="75"/>
      <c r="B88" s="39"/>
      <c r="C88" s="39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13"/>
    </row>
    <row r="89" spans="1:14" s="448" customFormat="1" ht="18">
      <c r="A89" s="445" t="s">
        <v>130</v>
      </c>
      <c r="B89" s="446"/>
      <c r="C89" s="446"/>
      <c r="D89" s="447"/>
      <c r="E89" s="447"/>
      <c r="F89" s="447"/>
      <c r="G89" s="447"/>
      <c r="H89" s="447"/>
      <c r="I89" s="447"/>
      <c r="J89" s="447"/>
      <c r="K89" s="447"/>
      <c r="L89" s="447"/>
      <c r="M89" s="447"/>
    </row>
    <row r="130" spans="1:13" s="448" customFormat="1" ht="18">
      <c r="A130" s="445" t="s">
        <v>135</v>
      </c>
      <c r="B130" s="446"/>
      <c r="C130" s="446"/>
      <c r="D130" s="447"/>
      <c r="E130" s="447"/>
      <c r="F130" s="447"/>
      <c r="G130" s="447"/>
      <c r="H130" s="447"/>
      <c r="I130" s="447"/>
      <c r="J130" s="447"/>
      <c r="K130" s="447"/>
      <c r="L130" s="447"/>
      <c r="M130" s="447"/>
    </row>
    <row r="170" spans="1:13" s="448" customFormat="1" ht="18">
      <c r="A170" s="445" t="s">
        <v>131</v>
      </c>
      <c r="B170" s="446"/>
      <c r="C170" s="446"/>
      <c r="D170" s="447"/>
      <c r="E170" s="447"/>
      <c r="F170" s="447"/>
      <c r="G170" s="447"/>
      <c r="H170" s="447"/>
      <c r="I170" s="447"/>
      <c r="J170" s="447"/>
      <c r="K170" s="447"/>
      <c r="L170" s="447"/>
      <c r="M170" s="447"/>
    </row>
    <row r="171" spans="1:13" ht="15.5">
      <c r="A171" s="495" t="s">
        <v>212</v>
      </c>
    </row>
    <row r="208" spans="1:13" s="448" customFormat="1" ht="18">
      <c r="A208" s="445" t="s">
        <v>134</v>
      </c>
      <c r="B208" s="446"/>
      <c r="C208" s="446"/>
      <c r="D208" s="447"/>
      <c r="E208" s="447"/>
      <c r="F208" s="447"/>
      <c r="G208" s="447"/>
      <c r="H208" s="447"/>
      <c r="I208" s="447"/>
      <c r="J208" s="447"/>
      <c r="K208" s="447"/>
      <c r="L208" s="447"/>
      <c r="M208" s="447"/>
    </row>
  </sheetData>
  <sheetProtection algorithmName="SHA-512" hashValue="L2S8eThUJIcL7jsuBa4QyIVvaptFz/q9bRAW/ypmgqNahk9IbXB7yYHiSu0eAxFBy+eFjmAK9QHax+6eCExMlA==" saltValue="Tydqk+q/gL4r/ko/PY52vw==" spinCount="100000" sheet="1" objects="1" scenarios="1"/>
  <mergeCells count="1">
    <mergeCell ref="A16:E16"/>
  </mergeCells>
  <phoneticPr fontId="0" type="noConversion"/>
  <hyperlinks>
    <hyperlink ref="A16" location="'Encodage réponses Es'!B1" display="Commencer l'encodage ici"/>
    <hyperlink ref="B16" location="'Encodage réponses Es'!B1" display="'Encodage réponses Es'!B1"/>
    <hyperlink ref="C16" location="'Encodage réponses Es'!B1" display="'Encodage réponses Es'!B1"/>
    <hyperlink ref="D16" location="'Encodage réponses Es'!B1" display="'Encodage réponses Es'!B1"/>
    <hyperlink ref="E16" location="'Encodage réponses Es'!B1" display="'Encodage réponses Es'!B1"/>
  </hyperlinks>
  <printOptions horizontalCentered="1" verticalCentered="1"/>
  <pageMargins left="0.43307086614173229" right="0.78740157480314965" top="0.98425196850393704" bottom="0.98425196850393704" header="0.51181102362204722" footer="0.23622047244094491"/>
  <pageSetup paperSize="9" scale="10" orientation="landscape" horizontalDpi="4294967293" verticalDpi="4294967293" r:id="rId1"/>
  <headerFooter>
    <oddFooter>&amp;LCE1D 2014 Français&amp;C&amp;A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F54"/>
  <sheetViews>
    <sheetView showGridLines="0" topLeftCell="A56" zoomScale="85" zoomScaleNormal="85" zoomScaleSheetLayoutView="100" workbookViewId="0">
      <selection activeCell="C19" sqref="C19"/>
    </sheetView>
  </sheetViews>
  <sheetFormatPr baseColWidth="10" defaultRowHeight="12.5"/>
  <cols>
    <col min="1" max="1" width="8.7265625" customWidth="1"/>
    <col min="2" max="2" width="6.1796875" style="426" customWidth="1"/>
    <col min="3" max="3" width="80" customWidth="1"/>
    <col min="4" max="4" width="5.1796875" style="426" customWidth="1"/>
    <col min="5" max="5" width="5.453125" style="426" customWidth="1"/>
  </cols>
  <sheetData>
    <row r="1" spans="1:6" ht="21">
      <c r="C1" s="819" t="s">
        <v>256</v>
      </c>
      <c r="D1" s="819"/>
      <c r="E1" s="819"/>
    </row>
    <row r="3" spans="1:6" ht="36" customHeight="1">
      <c r="C3" s="452" t="s">
        <v>147</v>
      </c>
    </row>
    <row r="4" spans="1:6" ht="40.5" customHeight="1" thickBot="1">
      <c r="A4" s="823" t="s">
        <v>117</v>
      </c>
      <c r="B4" s="823"/>
      <c r="C4" s="823"/>
      <c r="D4" s="822" t="s">
        <v>106</v>
      </c>
      <c r="E4" s="822"/>
    </row>
    <row r="5" spans="1:6" ht="34.5" customHeight="1" thickBot="1">
      <c r="A5" s="831" t="s">
        <v>228</v>
      </c>
      <c r="B5" s="832"/>
      <c r="C5" s="832"/>
      <c r="D5" s="832"/>
      <c r="E5" s="833"/>
    </row>
    <row r="6" spans="1:6" ht="13">
      <c r="A6" s="816" t="s">
        <v>241</v>
      </c>
      <c r="B6" s="434">
        <v>1</v>
      </c>
      <c r="C6" s="435" t="s">
        <v>107</v>
      </c>
      <c r="D6" s="434">
        <v>7</v>
      </c>
      <c r="E6" s="436" t="s">
        <v>108</v>
      </c>
      <c r="F6" s="453"/>
    </row>
    <row r="7" spans="1:6" ht="13">
      <c r="A7" s="817"/>
      <c r="B7" s="556">
        <v>2</v>
      </c>
      <c r="C7" s="430" t="s">
        <v>229</v>
      </c>
      <c r="D7" s="429">
        <v>1</v>
      </c>
      <c r="E7" s="557" t="s">
        <v>108</v>
      </c>
      <c r="F7" s="454"/>
    </row>
    <row r="8" spans="1:6" ht="13">
      <c r="A8" s="817"/>
      <c r="B8" s="556">
        <v>3</v>
      </c>
      <c r="C8" s="430" t="s">
        <v>230</v>
      </c>
      <c r="D8" s="429">
        <v>1</v>
      </c>
      <c r="E8" s="557" t="s">
        <v>110</v>
      </c>
      <c r="F8" s="454"/>
    </row>
    <row r="9" spans="1:6" ht="13">
      <c r="A9" s="817"/>
      <c r="B9" s="429">
        <v>4</v>
      </c>
      <c r="C9" s="430" t="s">
        <v>231</v>
      </c>
      <c r="D9" s="429">
        <v>1</v>
      </c>
      <c r="E9" s="431" t="s">
        <v>108</v>
      </c>
      <c r="F9" s="454"/>
    </row>
    <row r="10" spans="1:6" ht="26">
      <c r="A10" s="817"/>
      <c r="B10" s="556">
        <v>5</v>
      </c>
      <c r="C10" s="430" t="s">
        <v>257</v>
      </c>
      <c r="D10" s="429" t="s">
        <v>251</v>
      </c>
      <c r="E10" s="431" t="s">
        <v>108</v>
      </c>
      <c r="F10" s="454"/>
    </row>
    <row r="11" spans="1:6" ht="52">
      <c r="A11" s="817"/>
      <c r="B11" s="429">
        <v>6</v>
      </c>
      <c r="C11" s="430" t="s">
        <v>289</v>
      </c>
      <c r="D11" s="429" t="s">
        <v>252</v>
      </c>
      <c r="E11" s="431" t="s">
        <v>236</v>
      </c>
      <c r="F11" s="454"/>
    </row>
    <row r="12" spans="1:6" ht="52">
      <c r="A12" s="818"/>
      <c r="B12" s="429">
        <v>7</v>
      </c>
      <c r="C12" s="430" t="s">
        <v>232</v>
      </c>
      <c r="D12" s="429" t="s">
        <v>233</v>
      </c>
      <c r="E12" s="431" t="s">
        <v>110</v>
      </c>
      <c r="F12" s="454"/>
    </row>
    <row r="13" spans="1:6" ht="26">
      <c r="A13" s="818"/>
      <c r="B13" s="429">
        <v>8</v>
      </c>
      <c r="C13" s="430" t="s">
        <v>234</v>
      </c>
      <c r="D13" s="429" t="s">
        <v>235</v>
      </c>
      <c r="E13" s="431" t="s">
        <v>111</v>
      </c>
      <c r="F13" s="454"/>
    </row>
    <row r="14" spans="1:6" ht="13">
      <c r="A14" s="818"/>
      <c r="B14" s="429">
        <v>9</v>
      </c>
      <c r="C14" s="430" t="s">
        <v>237</v>
      </c>
      <c r="D14" s="429">
        <v>1</v>
      </c>
      <c r="E14" s="431" t="s">
        <v>108</v>
      </c>
      <c r="F14" s="454"/>
    </row>
    <row r="15" spans="1:6" ht="13">
      <c r="A15" s="818"/>
      <c r="B15" s="429">
        <v>10</v>
      </c>
      <c r="C15" s="430" t="s">
        <v>238</v>
      </c>
      <c r="D15" s="429">
        <v>1</v>
      </c>
      <c r="E15" s="431" t="s">
        <v>108</v>
      </c>
      <c r="F15" s="454"/>
    </row>
    <row r="16" spans="1:6" ht="49.5">
      <c r="A16" s="818"/>
      <c r="B16" s="429">
        <v>11</v>
      </c>
      <c r="C16" s="430" t="s">
        <v>239</v>
      </c>
      <c r="D16" s="429">
        <v>2</v>
      </c>
      <c r="E16" s="431" t="s">
        <v>111</v>
      </c>
      <c r="F16" s="454"/>
    </row>
    <row r="17" spans="1:6" ht="78">
      <c r="A17" s="818"/>
      <c r="B17" s="556">
        <v>12</v>
      </c>
      <c r="C17" s="430" t="s">
        <v>240</v>
      </c>
      <c r="D17" s="429">
        <v>2</v>
      </c>
      <c r="E17" s="557" t="s">
        <v>111</v>
      </c>
      <c r="F17" s="454"/>
    </row>
    <row r="18" spans="1:6" ht="52">
      <c r="A18" s="824" t="s">
        <v>242</v>
      </c>
      <c r="B18" s="429">
        <v>13</v>
      </c>
      <c r="C18" s="430" t="s">
        <v>243</v>
      </c>
      <c r="D18" s="429">
        <v>7</v>
      </c>
      <c r="E18" s="431" t="s">
        <v>111</v>
      </c>
      <c r="F18" s="454"/>
    </row>
    <row r="19" spans="1:6" ht="39">
      <c r="A19" s="824"/>
      <c r="B19" s="429">
        <v>14</v>
      </c>
      <c r="C19" s="430" t="s">
        <v>245</v>
      </c>
      <c r="D19" s="429">
        <v>1</v>
      </c>
      <c r="E19" s="431" t="s">
        <v>111</v>
      </c>
      <c r="F19" s="454"/>
    </row>
    <row r="20" spans="1:6" ht="13">
      <c r="A20" s="824"/>
      <c r="B20" s="429">
        <v>15</v>
      </c>
      <c r="C20" s="430" t="s">
        <v>244</v>
      </c>
      <c r="D20" s="429">
        <v>1</v>
      </c>
      <c r="E20" s="431" t="s">
        <v>108</v>
      </c>
      <c r="F20" s="454"/>
    </row>
    <row r="21" spans="1:6" ht="13">
      <c r="A21" s="824"/>
      <c r="B21" s="429">
        <v>16</v>
      </c>
      <c r="C21" s="430" t="s">
        <v>246</v>
      </c>
      <c r="D21" s="429">
        <v>1</v>
      </c>
      <c r="E21" s="431" t="s">
        <v>108</v>
      </c>
      <c r="F21" s="454"/>
    </row>
    <row r="22" spans="1:6" ht="13">
      <c r="A22" s="824"/>
      <c r="B22" s="429">
        <v>17</v>
      </c>
      <c r="C22" s="430" t="s">
        <v>247</v>
      </c>
      <c r="D22" s="429">
        <v>1</v>
      </c>
      <c r="E22" s="431" t="s">
        <v>111</v>
      </c>
      <c r="F22" s="454"/>
    </row>
    <row r="23" spans="1:6" ht="13">
      <c r="A23" s="824"/>
      <c r="B23" s="429">
        <v>18</v>
      </c>
      <c r="C23" s="430" t="s">
        <v>248</v>
      </c>
      <c r="D23" s="429">
        <v>1</v>
      </c>
      <c r="E23" s="431" t="s">
        <v>111</v>
      </c>
      <c r="F23" s="454"/>
    </row>
    <row r="24" spans="1:6" ht="39">
      <c r="A24" s="824"/>
      <c r="B24" s="429">
        <v>19</v>
      </c>
      <c r="C24" s="430" t="s">
        <v>250</v>
      </c>
      <c r="D24" s="429" t="s">
        <v>249</v>
      </c>
      <c r="E24" s="431" t="s">
        <v>108</v>
      </c>
      <c r="F24" s="454"/>
    </row>
    <row r="25" spans="1:6" ht="13.5" thickBot="1">
      <c r="A25" s="820" t="s">
        <v>113</v>
      </c>
      <c r="B25" s="821"/>
      <c r="C25" s="821"/>
      <c r="D25" s="432">
        <v>40</v>
      </c>
      <c r="E25" s="433"/>
      <c r="F25" s="455"/>
    </row>
    <row r="26" spans="1:6" ht="13" thickBot="1">
      <c r="A26" s="427"/>
      <c r="B26" s="428"/>
      <c r="C26" s="427"/>
      <c r="D26" s="428"/>
      <c r="E26" s="428"/>
    </row>
    <row r="27" spans="1:6" ht="25.5" customHeight="1" thickBot="1">
      <c r="A27" s="825" t="s">
        <v>263</v>
      </c>
      <c r="B27" s="826"/>
      <c r="C27" s="826"/>
      <c r="D27" s="826"/>
      <c r="E27" s="827"/>
    </row>
    <row r="28" spans="1:6" ht="13">
      <c r="A28" s="828" t="s">
        <v>264</v>
      </c>
      <c r="B28" s="437" t="s">
        <v>68</v>
      </c>
      <c r="C28" s="438" t="s">
        <v>259</v>
      </c>
      <c r="D28" s="437">
        <v>2</v>
      </c>
      <c r="E28" s="439" t="s">
        <v>109</v>
      </c>
      <c r="F28" s="453"/>
    </row>
    <row r="29" spans="1:6" ht="13">
      <c r="A29" s="824"/>
      <c r="B29" s="429" t="s">
        <v>69</v>
      </c>
      <c r="C29" s="430" t="s">
        <v>258</v>
      </c>
      <c r="D29" s="429">
        <v>1</v>
      </c>
      <c r="E29" s="431" t="s">
        <v>108</v>
      </c>
      <c r="F29" s="454"/>
    </row>
    <row r="30" spans="1:6" ht="13">
      <c r="A30" s="824"/>
      <c r="B30" s="429" t="s">
        <v>70</v>
      </c>
      <c r="C30" s="430" t="s">
        <v>260</v>
      </c>
      <c r="D30" s="429">
        <v>1</v>
      </c>
      <c r="E30" s="431" t="s">
        <v>108</v>
      </c>
      <c r="F30" s="454"/>
    </row>
    <row r="31" spans="1:6" ht="13">
      <c r="A31" s="824"/>
      <c r="B31" s="429" t="s">
        <v>222</v>
      </c>
      <c r="C31" s="430" t="s">
        <v>261</v>
      </c>
      <c r="D31" s="429">
        <v>1</v>
      </c>
      <c r="E31" s="431" t="s">
        <v>110</v>
      </c>
      <c r="F31" s="454"/>
    </row>
    <row r="32" spans="1:6" ht="26">
      <c r="A32" s="824"/>
      <c r="B32" s="429" t="s">
        <v>63</v>
      </c>
      <c r="C32" s="430" t="s">
        <v>290</v>
      </c>
      <c r="D32" s="429">
        <v>2</v>
      </c>
      <c r="E32" s="431" t="s">
        <v>109</v>
      </c>
      <c r="F32" s="454"/>
    </row>
    <row r="33" spans="1:6" ht="13">
      <c r="A33" s="824"/>
      <c r="B33" s="429" t="s">
        <v>71</v>
      </c>
      <c r="C33" s="430" t="s">
        <v>293</v>
      </c>
      <c r="D33" s="429">
        <v>1</v>
      </c>
      <c r="E33" s="431" t="s">
        <v>110</v>
      </c>
      <c r="F33" s="454"/>
    </row>
    <row r="34" spans="1:6" ht="52.5" customHeight="1">
      <c r="A34" s="824"/>
      <c r="B34" s="429" t="s">
        <v>262</v>
      </c>
      <c r="C34" s="430" t="s">
        <v>291</v>
      </c>
      <c r="D34" s="429" t="s">
        <v>249</v>
      </c>
      <c r="E34" s="431" t="s">
        <v>109</v>
      </c>
      <c r="F34" s="454"/>
    </row>
    <row r="35" spans="1:6" ht="39">
      <c r="A35" s="824" t="s">
        <v>265</v>
      </c>
      <c r="B35" s="429">
        <v>3</v>
      </c>
      <c r="C35" s="430" t="s">
        <v>292</v>
      </c>
      <c r="D35" s="429" t="s">
        <v>249</v>
      </c>
      <c r="E35" s="431" t="s">
        <v>109</v>
      </c>
      <c r="F35" s="454"/>
    </row>
    <row r="36" spans="1:6" ht="39">
      <c r="A36" s="824"/>
      <c r="B36" s="556">
        <v>4</v>
      </c>
      <c r="C36" s="430" t="s">
        <v>294</v>
      </c>
      <c r="D36" s="556" t="s">
        <v>249</v>
      </c>
      <c r="E36" s="557" t="s">
        <v>109</v>
      </c>
      <c r="F36" s="454"/>
    </row>
    <row r="37" spans="1:6" ht="78">
      <c r="A37" s="824"/>
      <c r="B37" s="556">
        <v>5</v>
      </c>
      <c r="C37" s="430" t="s">
        <v>266</v>
      </c>
      <c r="D37" s="556" t="s">
        <v>267</v>
      </c>
      <c r="E37" s="557" t="s">
        <v>108</v>
      </c>
      <c r="F37" s="454"/>
    </row>
    <row r="38" spans="1:6" ht="13">
      <c r="A38" s="824"/>
      <c r="B38" s="556">
        <v>6</v>
      </c>
      <c r="C38" s="430" t="s">
        <v>295</v>
      </c>
      <c r="D38" s="556">
        <v>2</v>
      </c>
      <c r="E38" s="557" t="s">
        <v>111</v>
      </c>
      <c r="F38" s="454"/>
    </row>
    <row r="39" spans="1:6" ht="26">
      <c r="A39" s="824"/>
      <c r="B39" s="556">
        <v>7</v>
      </c>
      <c r="C39" s="430" t="s">
        <v>296</v>
      </c>
      <c r="D39" s="556" t="s">
        <v>268</v>
      </c>
      <c r="E39" s="557" t="s">
        <v>110</v>
      </c>
      <c r="F39" s="454"/>
    </row>
    <row r="40" spans="1:6" ht="13">
      <c r="A40" s="824"/>
      <c r="B40" s="556">
        <v>8</v>
      </c>
      <c r="C40" s="430" t="s">
        <v>297</v>
      </c>
      <c r="D40" s="556">
        <v>1</v>
      </c>
      <c r="E40" s="557"/>
      <c r="F40" s="454"/>
    </row>
    <row r="41" spans="1:6" ht="39">
      <c r="A41" s="824" t="s">
        <v>269</v>
      </c>
      <c r="B41" s="429">
        <v>9</v>
      </c>
      <c r="C41" s="430" t="s">
        <v>304</v>
      </c>
      <c r="D41" s="429" t="s">
        <v>270</v>
      </c>
      <c r="E41" s="431" t="s">
        <v>110</v>
      </c>
      <c r="F41" s="454"/>
    </row>
    <row r="42" spans="1:6" ht="23.25" customHeight="1">
      <c r="A42" s="824"/>
      <c r="B42" s="829" t="s">
        <v>271</v>
      </c>
      <c r="C42" s="430" t="s">
        <v>301</v>
      </c>
      <c r="D42" s="429">
        <v>1</v>
      </c>
      <c r="E42" s="431" t="s">
        <v>108</v>
      </c>
      <c r="F42" s="454"/>
    </row>
    <row r="43" spans="1:6" ht="7.5" hidden="1" customHeight="1">
      <c r="A43" s="824"/>
      <c r="B43" s="830"/>
      <c r="C43" s="558"/>
      <c r="D43" s="556"/>
      <c r="E43" s="557"/>
      <c r="F43" s="454"/>
    </row>
    <row r="44" spans="1:6" ht="13">
      <c r="A44" s="824"/>
      <c r="B44" s="429" t="s">
        <v>272</v>
      </c>
      <c r="C44" s="430" t="s">
        <v>298</v>
      </c>
      <c r="D44" s="429">
        <v>1</v>
      </c>
      <c r="E44" s="570" t="s">
        <v>108</v>
      </c>
      <c r="F44" s="454"/>
    </row>
    <row r="45" spans="1:6" ht="26">
      <c r="A45" s="824"/>
      <c r="B45" s="429" t="s">
        <v>273</v>
      </c>
      <c r="C45" s="430" t="s">
        <v>299</v>
      </c>
      <c r="D45" s="429">
        <v>1</v>
      </c>
      <c r="E45" s="570" t="s">
        <v>111</v>
      </c>
      <c r="F45" s="454"/>
    </row>
    <row r="46" spans="1:6" ht="13">
      <c r="A46" s="824"/>
      <c r="B46" s="429" t="s">
        <v>274</v>
      </c>
      <c r="C46" s="430" t="s">
        <v>300</v>
      </c>
      <c r="D46" s="429">
        <v>1</v>
      </c>
      <c r="E46" s="431" t="s">
        <v>108</v>
      </c>
      <c r="F46" s="454"/>
    </row>
    <row r="47" spans="1:6" ht="26">
      <c r="A47" s="824"/>
      <c r="B47" s="429" t="s">
        <v>275</v>
      </c>
      <c r="C47" s="430" t="s">
        <v>302</v>
      </c>
      <c r="D47" s="429">
        <v>1</v>
      </c>
      <c r="E47" s="431" t="s">
        <v>111</v>
      </c>
      <c r="F47" s="454"/>
    </row>
    <row r="48" spans="1:6" ht="13">
      <c r="A48" s="824"/>
      <c r="B48" s="429" t="s">
        <v>276</v>
      </c>
      <c r="C48" s="430" t="s">
        <v>303</v>
      </c>
      <c r="D48" s="429">
        <v>2</v>
      </c>
      <c r="E48" s="431" t="s">
        <v>111</v>
      </c>
      <c r="F48" s="454"/>
    </row>
    <row r="49" spans="1:6" ht="13.5" thickBot="1">
      <c r="A49" s="820" t="s">
        <v>114</v>
      </c>
      <c r="B49" s="821"/>
      <c r="C49" s="821"/>
      <c r="D49" s="432">
        <v>40</v>
      </c>
      <c r="E49" s="433"/>
      <c r="F49" s="455"/>
    </row>
    <row r="50" spans="1:6">
      <c r="A50" s="427" t="s">
        <v>116</v>
      </c>
      <c r="D50" s="426">
        <v>80</v>
      </c>
    </row>
    <row r="51" spans="1:6" ht="13">
      <c r="A51" s="440" t="s">
        <v>115</v>
      </c>
    </row>
    <row r="52" spans="1:6" s="451" customFormat="1" ht="10.5">
      <c r="A52" s="449" t="s">
        <v>132</v>
      </c>
      <c r="B52" s="450"/>
      <c r="D52" s="450"/>
      <c r="E52" s="450"/>
    </row>
    <row r="53" spans="1:6" s="451" customFormat="1" ht="10.5">
      <c r="A53" s="449" t="s">
        <v>133</v>
      </c>
      <c r="B53" s="450"/>
      <c r="D53" s="450"/>
      <c r="E53" s="450"/>
    </row>
    <row r="54" spans="1:6" s="451" customFormat="1" ht="10.5">
      <c r="A54" s="449" t="s">
        <v>146</v>
      </c>
      <c r="B54" s="450"/>
      <c r="D54" s="450"/>
      <c r="E54" s="450"/>
    </row>
  </sheetData>
  <sheetProtection algorithmName="SHA-512" hashValue="8nA+R2McGm0BoYFSWXRigfWcH6V5a79Sge/zRedVzU/i5nvayidLVlDRFeqyCSgZTHKWP2/zLuWN36hdJPnGEg==" saltValue="4VgIWPa/q97Mz9aX5NO46A==" spinCount="100000" sheet="1" objects="1" scenarios="1"/>
  <mergeCells count="13">
    <mergeCell ref="A6:A17"/>
    <mergeCell ref="C1:E1"/>
    <mergeCell ref="A49:C49"/>
    <mergeCell ref="D4:E4"/>
    <mergeCell ref="A4:C4"/>
    <mergeCell ref="A18:A24"/>
    <mergeCell ref="A25:C25"/>
    <mergeCell ref="A27:E27"/>
    <mergeCell ref="A28:A34"/>
    <mergeCell ref="A35:A40"/>
    <mergeCell ref="A41:A48"/>
    <mergeCell ref="B42:B43"/>
    <mergeCell ref="A5:E5"/>
  </mergeCells>
  <printOptions horizontalCentered="1" verticalCentered="1"/>
  <pageMargins left="0.39370078740157483" right="0.39370078740157483" top="0.35433070866141736" bottom="0.35433070866141736" header="0.31496062992125984" footer="0.19685039370078741"/>
  <pageSetup paperSize="9" scale="82" orientation="portrait" r:id="rId1"/>
  <headerFooter>
    <oddFooter>&amp;LÉvaluation externe FESeC - EDM - Juin 2015&amp;C  -  &amp;RIndicateurs de réussite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E63"/>
  <sheetViews>
    <sheetView showGridLines="0" zoomScale="85" zoomScaleNormal="85" workbookViewId="0">
      <selection sqref="A1:D1"/>
    </sheetView>
  </sheetViews>
  <sheetFormatPr baseColWidth="10" defaultColWidth="11.453125" defaultRowHeight="12.5"/>
  <cols>
    <col min="1" max="1" width="61.1796875" style="456" customWidth="1"/>
    <col min="2" max="2" width="5.26953125" style="457" customWidth="1"/>
    <col min="3" max="3" width="66.453125" style="456" customWidth="1"/>
    <col min="4" max="4" width="12.08984375" style="457" customWidth="1"/>
    <col min="5" max="16384" width="11.453125" style="456"/>
  </cols>
  <sheetData>
    <row r="1" spans="1:4" ht="17.5">
      <c r="A1" s="834" t="s">
        <v>286</v>
      </c>
      <c r="B1" s="834"/>
      <c r="C1" s="834"/>
      <c r="D1" s="834"/>
    </row>
    <row r="2" spans="1:4" ht="13">
      <c r="A2" s="835" t="s">
        <v>120</v>
      </c>
      <c r="B2" s="835"/>
      <c r="C2" s="835"/>
    </row>
    <row r="3" spans="1:4" ht="13.5" thickBot="1">
      <c r="A3" s="458"/>
      <c r="B3" s="458"/>
      <c r="C3" s="458"/>
    </row>
    <row r="4" spans="1:4" ht="19" thickBot="1">
      <c r="A4" s="840" t="s">
        <v>148</v>
      </c>
      <c r="B4" s="841"/>
      <c r="C4" s="841"/>
      <c r="D4" s="842"/>
    </row>
    <row r="5" spans="1:4" ht="19" thickBot="1">
      <c r="A5" s="459" t="s">
        <v>149</v>
      </c>
      <c r="B5" s="460" t="s">
        <v>118</v>
      </c>
      <c r="C5" s="461" t="s">
        <v>150</v>
      </c>
      <c r="D5" s="460" t="s">
        <v>118</v>
      </c>
    </row>
    <row r="6" spans="1:4" ht="30" customHeight="1">
      <c r="A6" s="462" t="s">
        <v>151</v>
      </c>
      <c r="B6" s="836" t="s">
        <v>277</v>
      </c>
      <c r="C6" s="843" t="s">
        <v>152</v>
      </c>
      <c r="D6" s="836" t="s">
        <v>279</v>
      </c>
    </row>
    <row r="7" spans="1:4" ht="15" customHeight="1">
      <c r="A7" s="463" t="s">
        <v>153</v>
      </c>
      <c r="B7" s="837"/>
      <c r="C7" s="844"/>
      <c r="D7" s="837"/>
    </row>
    <row r="8" spans="1:4" ht="24.5" thickBot="1">
      <c r="A8" s="464" t="s">
        <v>154</v>
      </c>
      <c r="B8" s="837"/>
      <c r="C8" s="844"/>
      <c r="D8" s="837"/>
    </row>
    <row r="9" spans="1:4" ht="26">
      <c r="A9" s="465" t="s">
        <v>155</v>
      </c>
      <c r="B9" s="837" t="s">
        <v>278</v>
      </c>
      <c r="C9" s="466" t="s">
        <v>156</v>
      </c>
      <c r="D9" s="836" t="s">
        <v>280</v>
      </c>
    </row>
    <row r="10" spans="1:4" ht="24">
      <c r="A10" s="467" t="s">
        <v>157</v>
      </c>
      <c r="B10" s="837"/>
      <c r="C10" s="468" t="s">
        <v>158</v>
      </c>
      <c r="D10" s="837"/>
    </row>
    <row r="11" spans="1:4" ht="12.75" customHeight="1">
      <c r="A11" s="838" t="s">
        <v>159</v>
      </c>
      <c r="B11" s="837"/>
      <c r="C11" s="468" t="s">
        <v>160</v>
      </c>
      <c r="D11" s="837"/>
    </row>
    <row r="12" spans="1:4" ht="39" customHeight="1">
      <c r="A12" s="838"/>
      <c r="B12" s="837"/>
      <c r="C12" s="469" t="s">
        <v>161</v>
      </c>
      <c r="D12" s="837"/>
    </row>
    <row r="13" spans="1:4" ht="34.5" customHeight="1" thickBot="1">
      <c r="A13" s="839"/>
      <c r="B13" s="853"/>
      <c r="C13" s="470" t="s">
        <v>162</v>
      </c>
      <c r="D13" s="837"/>
    </row>
    <row r="14" spans="1:4" ht="15" customHeight="1">
      <c r="A14" s="462" t="s">
        <v>163</v>
      </c>
      <c r="B14" s="836" t="s">
        <v>71</v>
      </c>
      <c r="C14" s="466" t="s">
        <v>164</v>
      </c>
      <c r="D14" s="836" t="s">
        <v>63</v>
      </c>
    </row>
    <row r="15" spans="1:4" ht="24">
      <c r="A15" s="463" t="s">
        <v>165</v>
      </c>
      <c r="B15" s="837"/>
      <c r="C15" s="471" t="s">
        <v>119</v>
      </c>
      <c r="D15" s="837"/>
    </row>
    <row r="16" spans="1:4" ht="24">
      <c r="A16" s="472" t="s">
        <v>166</v>
      </c>
      <c r="B16" s="837"/>
      <c r="C16" s="473" t="s">
        <v>167</v>
      </c>
      <c r="D16" s="837"/>
    </row>
    <row r="17" spans="1:4" ht="24.5" thickBot="1">
      <c r="A17" s="474" t="s">
        <v>168</v>
      </c>
      <c r="B17" s="853"/>
      <c r="C17" s="473" t="s">
        <v>169</v>
      </c>
      <c r="D17" s="837"/>
    </row>
    <row r="18" spans="1:4" ht="14.5">
      <c r="A18" s="466" t="s">
        <v>170</v>
      </c>
      <c r="B18" s="836" t="s">
        <v>281</v>
      </c>
      <c r="C18" s="475" t="s">
        <v>171</v>
      </c>
      <c r="D18" s="837"/>
    </row>
    <row r="19" spans="1:4" ht="24">
      <c r="A19" s="476" t="s">
        <v>172</v>
      </c>
      <c r="B19" s="837"/>
      <c r="C19" s="477" t="s">
        <v>173</v>
      </c>
      <c r="D19" s="837"/>
    </row>
    <row r="20" spans="1:4" ht="15" thickBot="1">
      <c r="A20" s="476" t="s">
        <v>174</v>
      </c>
      <c r="B20" s="837"/>
      <c r="C20" s="478" t="s">
        <v>175</v>
      </c>
      <c r="D20" s="853"/>
    </row>
    <row r="21" spans="1:4" ht="12.75" customHeight="1">
      <c r="A21" s="476" t="s">
        <v>176</v>
      </c>
      <c r="B21" s="837"/>
      <c r="C21" s="854"/>
      <c r="D21" s="856"/>
    </row>
    <row r="22" spans="1:4" ht="12.75" customHeight="1">
      <c r="A22" s="479" t="s">
        <v>177</v>
      </c>
      <c r="B22" s="837"/>
      <c r="C22" s="855"/>
      <c r="D22" s="857"/>
    </row>
    <row r="23" spans="1:4" ht="13.5" customHeight="1" thickBot="1">
      <c r="A23" s="480" t="s">
        <v>178</v>
      </c>
      <c r="B23" s="853"/>
      <c r="C23" s="855"/>
      <c r="D23" s="857"/>
    </row>
    <row r="24" spans="1:4" ht="19" thickBot="1">
      <c r="A24" s="840" t="s">
        <v>179</v>
      </c>
      <c r="B24" s="841"/>
      <c r="C24" s="841"/>
      <c r="D24" s="842"/>
    </row>
    <row r="25" spans="1:4" ht="19" thickBot="1">
      <c r="A25" s="459" t="s">
        <v>149</v>
      </c>
      <c r="B25" s="460" t="s">
        <v>118</v>
      </c>
      <c r="C25" s="461" t="s">
        <v>180</v>
      </c>
      <c r="D25" s="460" t="s">
        <v>118</v>
      </c>
    </row>
    <row r="26" spans="1:4" ht="38.5">
      <c r="A26" s="466" t="s">
        <v>181</v>
      </c>
      <c r="B26" s="850" t="s">
        <v>282</v>
      </c>
      <c r="C26" s="466" t="s">
        <v>182</v>
      </c>
      <c r="D26" s="836" t="s">
        <v>283</v>
      </c>
    </row>
    <row r="27" spans="1:4" ht="36">
      <c r="A27" s="471" t="s">
        <v>121</v>
      </c>
      <c r="B27" s="837"/>
      <c r="C27" s="481" t="s">
        <v>183</v>
      </c>
      <c r="D27" s="837"/>
    </row>
    <row r="28" spans="1:4" ht="24.5" thickBot="1">
      <c r="A28" s="471" t="s">
        <v>122</v>
      </c>
      <c r="B28" s="837"/>
      <c r="C28" s="482" t="s">
        <v>184</v>
      </c>
      <c r="D28" s="853"/>
    </row>
    <row r="29" spans="1:4" ht="36" customHeight="1">
      <c r="A29" s="463" t="s">
        <v>185</v>
      </c>
      <c r="B29" s="837"/>
      <c r="C29" s="466" t="s">
        <v>204</v>
      </c>
      <c r="D29" s="850" t="s">
        <v>284</v>
      </c>
    </row>
    <row r="30" spans="1:4" ht="24">
      <c r="A30" s="463" t="s">
        <v>209</v>
      </c>
      <c r="B30" s="837"/>
      <c r="C30" s="492" t="s">
        <v>205</v>
      </c>
      <c r="D30" s="851"/>
    </row>
    <row r="31" spans="1:4" ht="24.5" thickBot="1">
      <c r="A31" s="464" t="s">
        <v>186</v>
      </c>
      <c r="B31" s="853"/>
      <c r="C31" s="483" t="s">
        <v>187</v>
      </c>
      <c r="D31" s="851"/>
    </row>
    <row r="32" spans="1:4" ht="15" customHeight="1">
      <c r="A32" s="845" t="s">
        <v>208</v>
      </c>
      <c r="B32" s="850">
        <v>3</v>
      </c>
      <c r="C32" s="483" t="s">
        <v>188</v>
      </c>
      <c r="D32" s="851"/>
    </row>
    <row r="33" spans="1:5" ht="13.5" customHeight="1" thickBot="1">
      <c r="A33" s="846"/>
      <c r="B33" s="851"/>
      <c r="C33" s="484" t="s">
        <v>210</v>
      </c>
      <c r="D33" s="851"/>
    </row>
    <row r="34" spans="1:5" ht="30.75" customHeight="1" thickBot="1">
      <c r="A34" s="847"/>
      <c r="B34" s="852"/>
      <c r="C34" s="485" t="s">
        <v>189</v>
      </c>
      <c r="D34" s="858"/>
    </row>
    <row r="35" spans="1:5" ht="24" customHeight="1">
      <c r="A35" s="466" t="s">
        <v>123</v>
      </c>
      <c r="B35" s="850">
        <v>6</v>
      </c>
      <c r="C35" s="486" t="s">
        <v>190</v>
      </c>
      <c r="D35" s="859"/>
    </row>
    <row r="36" spans="1:5" ht="36">
      <c r="A36" s="487" t="s">
        <v>124</v>
      </c>
      <c r="B36" s="851"/>
      <c r="C36" s="486" t="s">
        <v>191</v>
      </c>
      <c r="D36" s="859"/>
    </row>
    <row r="37" spans="1:5" ht="26.5" thickBot="1">
      <c r="A37" s="488" t="s">
        <v>125</v>
      </c>
      <c r="B37" s="852"/>
      <c r="C37" s="489" t="s">
        <v>192</v>
      </c>
      <c r="D37" s="860"/>
    </row>
    <row r="38" spans="1:5" ht="26.5">
      <c r="A38" s="845" t="s">
        <v>193</v>
      </c>
      <c r="B38" s="837"/>
      <c r="C38" s="466" t="s">
        <v>194</v>
      </c>
      <c r="D38" s="836" t="s">
        <v>285</v>
      </c>
    </row>
    <row r="39" spans="1:5">
      <c r="A39" s="846"/>
      <c r="B39" s="837"/>
      <c r="C39" s="472" t="s">
        <v>195</v>
      </c>
      <c r="D39" s="837"/>
    </row>
    <row r="40" spans="1:5" ht="13" thickBot="1">
      <c r="A40" s="846"/>
      <c r="B40" s="837"/>
      <c r="C40" s="472" t="s">
        <v>196</v>
      </c>
      <c r="D40" s="837"/>
    </row>
    <row r="41" spans="1:5" ht="12.75" customHeight="1">
      <c r="A41" s="848" t="s">
        <v>197</v>
      </c>
      <c r="B41" s="836">
        <v>19</v>
      </c>
      <c r="C41" s="472" t="s">
        <v>198</v>
      </c>
      <c r="D41" s="837"/>
    </row>
    <row r="42" spans="1:5" ht="13.5" customHeight="1">
      <c r="A42" s="849"/>
      <c r="B42" s="837"/>
      <c r="C42" s="472" t="s">
        <v>199</v>
      </c>
      <c r="D42" s="837"/>
    </row>
    <row r="43" spans="1:5" ht="12.75" customHeight="1">
      <c r="A43" s="490" t="s">
        <v>206</v>
      </c>
      <c r="B43" s="837"/>
      <c r="C43" s="472" t="s">
        <v>200</v>
      </c>
      <c r="D43" s="837"/>
    </row>
    <row r="44" spans="1:5" ht="13.5" customHeight="1" thickBot="1">
      <c r="A44" s="493" t="s">
        <v>207</v>
      </c>
      <c r="B44" s="853"/>
      <c r="C44" s="472" t="s">
        <v>201</v>
      </c>
      <c r="D44" s="837"/>
    </row>
    <row r="45" spans="1:5" ht="12.75" customHeight="1">
      <c r="A45" s="491"/>
      <c r="B45" s="494"/>
      <c r="C45" s="472" t="s">
        <v>202</v>
      </c>
      <c r="D45" s="837"/>
    </row>
    <row r="46" spans="1:5" ht="15" thickBot="1">
      <c r="A46" s="869"/>
      <c r="B46" s="870"/>
      <c r="C46" s="871" t="s">
        <v>203</v>
      </c>
      <c r="D46" s="853"/>
    </row>
    <row r="47" spans="1:5" s="491" customFormat="1" ht="18.5">
      <c r="A47" s="861"/>
      <c r="B47" s="861"/>
      <c r="C47" s="861"/>
      <c r="D47" s="862"/>
    </row>
    <row r="48" spans="1:5" s="491" customFormat="1" ht="14.5">
      <c r="A48" s="863"/>
      <c r="B48" s="864"/>
      <c r="C48" s="864"/>
      <c r="D48" s="571"/>
      <c r="E48" s="865"/>
    </row>
    <row r="49" spans="1:5" s="491" customFormat="1" ht="14.5">
      <c r="A49" s="863"/>
      <c r="B49" s="864"/>
      <c r="C49" s="864"/>
      <c r="D49" s="863"/>
      <c r="E49" s="865"/>
    </row>
    <row r="50" spans="1:5" s="491" customFormat="1" ht="12.75" customHeight="1">
      <c r="A50" s="863"/>
      <c r="B50" s="866"/>
      <c r="C50" s="866"/>
      <c r="D50" s="863"/>
      <c r="E50" s="865"/>
    </row>
    <row r="51" spans="1:5" s="491" customFormat="1" ht="13.5" customHeight="1">
      <c r="A51" s="863"/>
      <c r="B51" s="866"/>
      <c r="C51" s="866"/>
      <c r="D51" s="863"/>
      <c r="E51" s="865"/>
    </row>
    <row r="52" spans="1:5" s="491" customFormat="1" ht="14.5">
      <c r="A52" s="863"/>
      <c r="B52" s="864"/>
      <c r="C52" s="864"/>
      <c r="D52" s="867"/>
      <c r="E52" s="865"/>
    </row>
    <row r="53" spans="1:5" s="491" customFormat="1" ht="15" customHeight="1">
      <c r="A53" s="863"/>
      <c r="B53" s="864"/>
      <c r="C53" s="864"/>
      <c r="D53" s="867"/>
      <c r="E53" s="865"/>
    </row>
    <row r="54" spans="1:5" s="491" customFormat="1" ht="14.5">
      <c r="A54" s="863"/>
      <c r="B54" s="863"/>
      <c r="C54" s="863"/>
      <c r="D54" s="867"/>
      <c r="E54" s="865"/>
    </row>
    <row r="55" spans="1:5" s="491" customFormat="1" ht="15" customHeight="1">
      <c r="A55" s="863"/>
      <c r="B55" s="864"/>
      <c r="C55" s="864"/>
      <c r="D55" s="867"/>
      <c r="E55" s="865"/>
    </row>
    <row r="56" spans="1:5" s="491" customFormat="1" ht="60.75" customHeight="1">
      <c r="A56" s="863"/>
      <c r="B56" s="864"/>
      <c r="C56" s="864"/>
      <c r="D56" s="867"/>
      <c r="E56" s="865"/>
    </row>
    <row r="57" spans="1:5" s="491" customFormat="1" ht="14.5">
      <c r="A57" s="863"/>
      <c r="B57" s="864"/>
      <c r="C57" s="864"/>
      <c r="D57" s="867"/>
      <c r="E57" s="865"/>
    </row>
    <row r="58" spans="1:5" s="491" customFormat="1" ht="14.5">
      <c r="A58" s="863"/>
      <c r="B58" s="864"/>
      <c r="C58" s="864"/>
      <c r="D58" s="867"/>
      <c r="E58" s="865"/>
    </row>
    <row r="59" spans="1:5" s="491" customFormat="1" ht="14.5">
      <c r="A59" s="867"/>
      <c r="B59" s="864"/>
      <c r="C59" s="864"/>
      <c r="D59" s="855"/>
      <c r="E59" s="865"/>
    </row>
    <row r="60" spans="1:5" s="491" customFormat="1" ht="14">
      <c r="A60" s="868"/>
      <c r="B60" s="864"/>
      <c r="C60" s="864"/>
      <c r="D60" s="855"/>
      <c r="E60" s="865"/>
    </row>
    <row r="61" spans="1:5" s="491" customFormat="1" ht="14.5">
      <c r="A61" s="868"/>
      <c r="B61" s="864"/>
      <c r="C61" s="864"/>
      <c r="D61" s="867"/>
      <c r="E61" s="865"/>
    </row>
    <row r="62" spans="1:5" s="491" customFormat="1" ht="14.5">
      <c r="A62" s="490"/>
      <c r="B62" s="864"/>
      <c r="C62" s="864"/>
      <c r="D62" s="867"/>
      <c r="E62" s="865"/>
    </row>
    <row r="63" spans="1:5" s="491" customFormat="1" ht="33" customHeight="1">
      <c r="A63" s="867"/>
      <c r="B63" s="864"/>
      <c r="C63" s="864"/>
      <c r="D63" s="571"/>
      <c r="E63" s="865"/>
    </row>
  </sheetData>
  <sheetProtection algorithmName="SHA-512" hashValue="tPRCVzh30m7GY8Qr4vyvC8TSGHDXfuOiNQaFWSO9pk1Y905laVStkd6FqYscK7WN5MsWSz9vAjEB/YcfYm5iag==" saltValue="V3ip5mDZTue2ulXiO52/pw==" spinCount="100000" sheet="1" objects="1" scenarios="1"/>
  <mergeCells count="44">
    <mergeCell ref="B61:C62"/>
    <mergeCell ref="B63:C63"/>
    <mergeCell ref="D29:D33"/>
    <mergeCell ref="D34:D37"/>
    <mergeCell ref="D38:D46"/>
    <mergeCell ref="B57:C58"/>
    <mergeCell ref="B59:C60"/>
    <mergeCell ref="B52:C52"/>
    <mergeCell ref="B53:C53"/>
    <mergeCell ref="B54:C54"/>
    <mergeCell ref="B55:C56"/>
    <mergeCell ref="B35:B37"/>
    <mergeCell ref="D59:D60"/>
    <mergeCell ref="D49:D51"/>
    <mergeCell ref="B14:B17"/>
    <mergeCell ref="B9:B13"/>
    <mergeCell ref="B18:B23"/>
    <mergeCell ref="B26:B31"/>
    <mergeCell ref="D26:D28"/>
    <mergeCell ref="D14:D20"/>
    <mergeCell ref="C21:C23"/>
    <mergeCell ref="D21:D23"/>
    <mergeCell ref="A55:A58"/>
    <mergeCell ref="B49:C49"/>
    <mergeCell ref="B50:C50"/>
    <mergeCell ref="B51:C51"/>
    <mergeCell ref="A24:D24"/>
    <mergeCell ref="A47:C47"/>
    <mergeCell ref="A32:A34"/>
    <mergeCell ref="A38:A40"/>
    <mergeCell ref="A41:A42"/>
    <mergeCell ref="B32:B34"/>
    <mergeCell ref="B38:B40"/>
    <mergeCell ref="B48:C48"/>
    <mergeCell ref="A48:A54"/>
    <mergeCell ref="B41:B44"/>
    <mergeCell ref="A1:D1"/>
    <mergeCell ref="A2:C2"/>
    <mergeCell ref="D9:D13"/>
    <mergeCell ref="D6:D8"/>
    <mergeCell ref="B6:B8"/>
    <mergeCell ref="A11:A13"/>
    <mergeCell ref="A4:D4"/>
    <mergeCell ref="C6:C8"/>
  </mergeCells>
  <pageMargins left="0.39370078740157483" right="0.39370078740157483" top="0.39370078740157483" bottom="0.39370078740157483" header="0" footer="0.31496062992125984"/>
  <pageSetup paperSize="9" orientation="landscape" r:id="rId1"/>
  <headerFooter>
    <oddFooter>&amp;LÉvaluation externe FESeC - EDM - Juin 2015</oddFooter>
  </headerFooter>
  <rowBreaks count="1" manualBreakCount="1">
    <brk id="2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</vt:i4>
      </vt:variant>
    </vt:vector>
  </HeadingPairs>
  <TitlesOfParts>
    <vt:vector size="15" baseType="lpstr">
      <vt:lpstr>Encodage réponses Es</vt:lpstr>
      <vt:lpstr>Résultats</vt:lpstr>
      <vt:lpstr>Bilan</vt:lpstr>
      <vt:lpstr>Résultats classe</vt:lpstr>
      <vt:lpstr>Info</vt:lpstr>
      <vt:lpstr>indicateurs réussite</vt:lpstr>
      <vt:lpstr>Tableaux apprentissages</vt:lpstr>
      <vt:lpstr>'Encodage réponses Es'!Impression_des_titres</vt:lpstr>
      <vt:lpstr>Résultats!Impression_des_titres</vt:lpstr>
      <vt:lpstr>Bilan!Zone_d_impression</vt:lpstr>
      <vt:lpstr>'Encodage réponses Es'!Zone_d_impression</vt:lpstr>
      <vt:lpstr>'indicateurs réussite'!Zone_d_impression</vt:lpstr>
      <vt:lpstr>Résultats!Zone_d_impression</vt:lpstr>
      <vt:lpstr>'Résultats classe'!Zone_d_impression</vt:lpstr>
      <vt:lpstr>'Tableaux apprentissages'!Zone_d_impression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CE1D(réseau) 2015 EDM</dc:title>
  <dc:subject>CE1D</dc:subject>
  <dc:creator>Deprez Marc</dc:creator>
  <cp:keywords>outil évaluation FESeC EDM</cp:keywords>
  <cp:lastModifiedBy>Marc Deprez</cp:lastModifiedBy>
  <cp:lastPrinted>2015-05-13T11:28:29Z</cp:lastPrinted>
  <dcterms:created xsi:type="dcterms:W3CDTF">1996-10-21T11:03:58Z</dcterms:created>
  <dcterms:modified xsi:type="dcterms:W3CDTF">2016-05-25T08:25:19Z</dcterms:modified>
</cp:coreProperties>
</file>